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gomez\Documents\PLURIANUAL\AÑO 2024\"/>
    </mc:Choice>
  </mc:AlternateContent>
  <xr:revisionPtr revIDLastSave="0" documentId="8_{7CC9FB8E-9BA8-48F2-B323-CC5FA882D281}" xr6:coauthVersionLast="47" xr6:coauthVersionMax="47" xr10:uidLastSave="{00000000-0000-0000-0000-000000000000}"/>
  <bookViews>
    <workbookView xWindow="-120" yWindow="-120" windowWidth="24240" windowHeight="13020" xr2:uid="{B003E059-B6DB-4D90-81BD-BC7BF5D5576A}"/>
  </bookViews>
  <sheets>
    <sheet name="JULIO " sheetId="1" r:id="rId1"/>
  </sheets>
  <externalReferences>
    <externalReference r:id="rId2"/>
    <externalReference r:id="rId3"/>
  </externalReferences>
  <definedNames>
    <definedName name="_aqj16">#REF!</definedName>
    <definedName name="_MO5">#REF!</definedName>
    <definedName name="a">#REF!</definedName>
    <definedName name="acumuladoplan">#REF!</definedName>
    <definedName name="alternaplazas">#REF!</definedName>
    <definedName name="alternativas">#REF!</definedName>
    <definedName name="ALTERNATIVASCOMERCIALES">#REF!</definedName>
    <definedName name="AMBIENTETRABAJO">#REF!</definedName>
    <definedName name="AÑO">[2]Hoja2!$I$2:$I$5</definedName>
    <definedName name="AREA">[2]Hoja2!$B$2:$B$7</definedName>
    <definedName name="CAPACIT">#REF!</definedName>
    <definedName name="CAPACITACION">#REF!</definedName>
    <definedName name="CAPACITACIONSERVIDORES">#REF!</definedName>
    <definedName name="CATEGORIA">[2]Hoja2!$C$2:$C$8</definedName>
    <definedName name="CODIGOS">[2]Hoja2!$A$2:$A$52</definedName>
    <definedName name="CUALIFICACIÓN">#REF!</definedName>
    <definedName name="desarrollo">#REF!</definedName>
    <definedName name="DIA">[2]Hoja2!$H$2:$H$32</definedName>
    <definedName name="e">#REF!</definedName>
    <definedName name="Ejecucionpresupuestal">#REF!</definedName>
    <definedName name="EMP">#REF!</definedName>
    <definedName name="EMPRENDIMIENTO">#REF!</definedName>
    <definedName name="ESTADOSFINNACIEROS">#REF!</definedName>
    <definedName name="EVALUA">[2]Hoja2!$D$2:$D$7</definedName>
    <definedName name="FOCALIZACIÓN">#REF!</definedName>
    <definedName name="focasigrh">#REF!</definedName>
    <definedName name="FRECUENCIA">[2]Hoja2!$E$2:$E$6</definedName>
    <definedName name="gastosgenerales">#REF!</definedName>
    <definedName name="GCO">#REF!</definedName>
    <definedName name="GRF">#REF!</definedName>
    <definedName name="GRT">#REF!</definedName>
    <definedName name="hahaha">#REF!</definedName>
    <definedName name="HUMANA">#REF!</definedName>
    <definedName name="identif">#REF!</definedName>
    <definedName name="Identificacion">#REF!</definedName>
    <definedName name="indicadorcapacitacion">#REF!</definedName>
    <definedName name="indicadoremprendim">#REF!</definedName>
    <definedName name="indicadorescapacitacion">#REF!</definedName>
    <definedName name="indicadorescomunicaciones">#REF!</definedName>
    <definedName name="indicadoresemprendimiento">#REF!</definedName>
    <definedName name="indicadoresfortalecimientof">#REF!</definedName>
    <definedName name="indicadoresfortalecimientoinstitucional">#REF!</definedName>
    <definedName name="Indicadoresgestioncontractual">#REF!</definedName>
    <definedName name="INDICADORESICPP">#REF!</definedName>
    <definedName name="indicadoresplazasdemercado">#REF!</definedName>
    <definedName name="Indicadoresservicioalusuario">#REF!</definedName>
    <definedName name="INDICADORESTHHH">#REF!</definedName>
    <definedName name="indicadoresvendedoresinformales">#REF!</definedName>
    <definedName name="indicadorfortalecimiento2">#REF!</definedName>
    <definedName name="indicadorMB">#REF!</definedName>
    <definedName name="indicadorplazas">#REF!</definedName>
    <definedName name="indicvendedores">#REF!</definedName>
    <definedName name="indocadoremprendimientof">#REF!</definedName>
    <definedName name="iniciativas">#REF!</definedName>
    <definedName name="MB">#REF!</definedName>
    <definedName name="MEC">#REF!</definedName>
    <definedName name="mejorargestion">#REF!</definedName>
    <definedName name="MES">[2]Hoja2!$G$2:$G$13</definedName>
    <definedName name="NUEVO">#REF!</definedName>
    <definedName name="Obfocalizacion">#REF!</definedName>
    <definedName name="Objalternativas">#REF!</definedName>
    <definedName name="Objcapacitacion">#REF!</definedName>
    <definedName name="Objemprendi">#REF!</definedName>
    <definedName name="Objetirecursosfinancier">#REF!</definedName>
    <definedName name="OBJETIVOIDENTIFICACION">#REF!</definedName>
    <definedName name="OBJETIVOINSTITUCIONAL2">#REF!</definedName>
    <definedName name="ObjetivoSIG">#REF!</definedName>
    <definedName name="Objplazas">#REF!</definedName>
    <definedName name="Objtalentohumano">#REF!</definedName>
    <definedName name="PAPRENDIZAJE">#REF!</definedName>
    <definedName name="PET">#REF!</definedName>
    <definedName name="PFINNACIERA">#REF!</definedName>
    <definedName name="Piniciativas">#REF!</definedName>
    <definedName name="PLAZAS">#REF!</definedName>
    <definedName name="potenicacion">#REF!</definedName>
    <definedName name="PPROCESO">#REF!</definedName>
    <definedName name="procesodesarrollodealternativascomerciales">#REF!</definedName>
    <definedName name="procesoemprendimiento">#REF!</definedName>
    <definedName name="procesogestiondeltalentohumano">#REF!</definedName>
    <definedName name="procesogestionfinanciera">#REF!</definedName>
    <definedName name="procesoplazasdemercado">#REF!</definedName>
    <definedName name="proidentif">#REF!</definedName>
    <definedName name="promedio2008">#REF!</definedName>
    <definedName name="propotenKhumano">#REF!</definedName>
    <definedName name="ProyecMB">#REF!</definedName>
    <definedName name="Proyecplazas">#REF!</definedName>
    <definedName name="Proyectcapacitacion">#REF!</definedName>
    <definedName name="Proyectemprendimiento">#REF!</definedName>
    <definedName name="Proyectfortalecimiento">#REF!</definedName>
    <definedName name="proyectocapacitacion">#REF!</definedName>
    <definedName name="proyectocapacitacion22">#REF!</definedName>
    <definedName name="proyectocapacitacionf">#REF!</definedName>
    <definedName name="proyectoemprendimiento">#REF!</definedName>
    <definedName name="proyectofortalecimientoinstitucional">#REF!</definedName>
    <definedName name="Proyectombf">#REF!</definedName>
    <definedName name="proyectomisionbogotacapacitacion">#REF!</definedName>
    <definedName name="proyectoplazasdemercado">#REF!</definedName>
    <definedName name="proyectoplazasyvendedoresinformales">#REF!</definedName>
    <definedName name="proyectovendedoresinformales">#REF!</definedName>
    <definedName name="Proyectplazas2">#REF!</definedName>
    <definedName name="proyectvendedores">#REF!</definedName>
    <definedName name="proymbcapacitacion">#REF!</definedName>
    <definedName name="PUSUARIO">#REF!</definedName>
    <definedName name="q">#REF!</definedName>
    <definedName name="REFERENCIACIÓN">#REF!</definedName>
    <definedName name="RESOLUCION">[2]Hoja2!$J$2:$J$4</definedName>
    <definedName name="RFinancieros">#REF!</definedName>
    <definedName name="s">#REF!</definedName>
    <definedName name="SCI">#REF!</definedName>
    <definedName name="serviciospersonales">#REF!</definedName>
    <definedName name="SIG">#REF!</definedName>
    <definedName name="t">#REF!</definedName>
    <definedName name="talentohumrefinancieros">#REF!</definedName>
    <definedName name="THumano">#REF!</definedName>
    <definedName name="VIGENTE">[2]Hoja2!$F$2:$F$3</definedName>
    <definedName name="w">#REF!</definedName>
    <definedName name="xx">#REF!</definedName>
    <definedName name="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91" i="1" l="1"/>
  <c r="X91" i="1"/>
  <c r="T91" i="1"/>
  <c r="S91" i="1"/>
  <c r="O91" i="1"/>
  <c r="N91" i="1"/>
  <c r="J91" i="1"/>
  <c r="J87" i="1" s="1"/>
  <c r="I91" i="1"/>
  <c r="I87" i="1" s="1"/>
  <c r="Y87" i="1"/>
  <c r="X87" i="1"/>
  <c r="W87" i="1"/>
  <c r="V87" i="1"/>
  <c r="T87" i="1"/>
  <c r="S87" i="1"/>
  <c r="R87" i="1"/>
  <c r="Q87" i="1"/>
  <c r="O87" i="1"/>
  <c r="N87" i="1"/>
  <c r="M87" i="1"/>
  <c r="L87" i="1"/>
  <c r="K87" i="1"/>
  <c r="G87" i="1"/>
  <c r="F87" i="1"/>
  <c r="E87" i="1"/>
  <c r="Y77" i="1"/>
  <c r="X77" i="1"/>
  <c r="T77" i="1"/>
  <c r="T73" i="1" s="1"/>
  <c r="S77" i="1"/>
  <c r="S73" i="1" s="1"/>
  <c r="O77" i="1"/>
  <c r="O73" i="1" s="1"/>
  <c r="N77" i="1"/>
  <c r="N73" i="1" s="1"/>
  <c r="J77" i="1"/>
  <c r="I77" i="1"/>
  <c r="I73" i="1" s="1"/>
  <c r="Y73" i="1"/>
  <c r="X73" i="1"/>
  <c r="W73" i="1"/>
  <c r="V73" i="1"/>
  <c r="R73" i="1"/>
  <c r="Q73" i="1"/>
  <c r="M73" i="1"/>
  <c r="L73" i="1"/>
  <c r="J73" i="1"/>
  <c r="H73" i="1"/>
  <c r="G73" i="1"/>
  <c r="T61" i="1"/>
  <c r="S61" i="1"/>
  <c r="O61" i="1"/>
  <c r="N61" i="1"/>
  <c r="J61" i="1"/>
  <c r="I61" i="1"/>
  <c r="Y59" i="1"/>
  <c r="X59" i="1"/>
  <c r="W59" i="1"/>
  <c r="V59" i="1"/>
  <c r="T59" i="1"/>
  <c r="S59" i="1"/>
  <c r="R59" i="1"/>
  <c r="Q59" i="1"/>
  <c r="O59" i="1"/>
  <c r="N59" i="1"/>
  <c r="M59" i="1"/>
  <c r="L59" i="1"/>
  <c r="J59" i="1"/>
  <c r="I59" i="1"/>
  <c r="H59" i="1"/>
  <c r="G59" i="1"/>
  <c r="E59" i="1"/>
  <c r="Y55" i="1"/>
  <c r="Y61" i="1" s="1"/>
  <c r="X55" i="1"/>
  <c r="X61" i="1" s="1"/>
  <c r="W55" i="1"/>
  <c r="V55" i="1"/>
  <c r="T55" i="1"/>
  <c r="S55" i="1"/>
  <c r="R55" i="1"/>
  <c r="Q55" i="1"/>
  <c r="O55" i="1"/>
  <c r="N55" i="1"/>
  <c r="M55" i="1"/>
  <c r="L55" i="1"/>
  <c r="J55" i="1"/>
  <c r="I55" i="1"/>
  <c r="H55" i="1"/>
  <c r="G55" i="1"/>
  <c r="E55" i="1"/>
  <c r="X44" i="1"/>
  <c r="X36" i="1" s="1"/>
  <c r="S44" i="1"/>
  <c r="S36" i="1" s="1"/>
  <c r="N44" i="1"/>
  <c r="N36" i="1" s="1"/>
  <c r="J44" i="1"/>
  <c r="J36" i="1" s="1"/>
  <c r="I44" i="1"/>
  <c r="I36" i="1" s="1"/>
  <c r="Y36" i="1"/>
  <c r="W36" i="1"/>
  <c r="V36" i="1"/>
  <c r="T36" i="1"/>
  <c r="R36" i="1"/>
  <c r="Q36" i="1"/>
  <c r="O36" i="1"/>
  <c r="M36" i="1"/>
  <c r="L36" i="1"/>
  <c r="H36" i="1"/>
  <c r="G36" i="1"/>
  <c r="Y26" i="1"/>
  <c r="X26" i="1"/>
  <c r="W26" i="1"/>
  <c r="T26" i="1"/>
  <c r="S26" i="1"/>
  <c r="R26" i="1"/>
  <c r="O26" i="1"/>
  <c r="N26" i="1"/>
  <c r="J26" i="1"/>
  <c r="I26" i="1"/>
  <c r="Y23" i="1"/>
  <c r="X23" i="1"/>
  <c r="W23" i="1"/>
  <c r="V23" i="1"/>
  <c r="T23" i="1"/>
  <c r="S23" i="1"/>
  <c r="R23" i="1"/>
  <c r="Q23" i="1"/>
  <c r="O23" i="1"/>
  <c r="N23" i="1"/>
  <c r="M23" i="1"/>
  <c r="L23" i="1"/>
  <c r="J23" i="1"/>
  <c r="I23" i="1"/>
  <c r="H23" i="1"/>
  <c r="G23" i="1"/>
  <c r="E23" i="1"/>
  <c r="Y13" i="1"/>
  <c r="X13" i="1"/>
  <c r="T13" i="1"/>
  <c r="S13" i="1"/>
  <c r="O13" i="1"/>
  <c r="N13" i="1"/>
  <c r="J13" i="1"/>
  <c r="J93" i="1" s="1"/>
  <c r="I13" i="1"/>
  <c r="I93" i="1" s="1"/>
  <c r="X11" i="1"/>
  <c r="W11" i="1"/>
  <c r="V11" i="1"/>
  <c r="S11" i="1"/>
  <c r="R11" i="1"/>
  <c r="Q11" i="1"/>
  <c r="N11" i="1"/>
  <c r="M11" i="1"/>
  <c r="L11" i="1"/>
  <c r="J11" i="1"/>
  <c r="H11" i="1"/>
  <c r="G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Juliana Castro Buitrago</author>
  </authors>
  <commentList>
    <comment ref="G39" authorId="0" shapeId="0" xr:uid="{813E1658-DEBE-49A2-9C7A-9B1EE5A9C245}">
      <text>
        <r>
          <rPr>
            <b/>
            <sz val="9"/>
            <color indexed="81"/>
            <rFont val="Tahoma"/>
            <family val="2"/>
          </rPr>
          <t>Juliana Castro Buitrago:</t>
        </r>
        <r>
          <rPr>
            <sz val="9"/>
            <color indexed="81"/>
            <rFont val="Tahoma"/>
            <family val="2"/>
          </rPr>
          <t xml:space="preserve">
en la formulacion para el 2024 estan 2000 razon por la cual la meta para los 4 años varia en 1000
</t>
        </r>
      </text>
    </comment>
  </commentList>
</comments>
</file>

<file path=xl/sharedStrings.xml><?xml version="1.0" encoding="utf-8"?>
<sst xmlns="http://schemas.openxmlformats.org/spreadsheetml/2006/main" count="243" uniqueCount="59">
  <si>
    <t>CAJA DE LA VIVIENDA POPULAR</t>
  </si>
  <si>
    <t>PLAN DE ACCIÓN - PLAN DE DESARROLLO "BOGOTA CAMINA SEGURA"</t>
  </si>
  <si>
    <t>METAS PLAN DE DESARROLLO 2024 - 2027</t>
  </si>
  <si>
    <t>FECHA DE CORTE : 31 JULIO 2024</t>
  </si>
  <si>
    <t>CÓD</t>
  </si>
  <si>
    <t>PROYECTO DE INVERSIÓN</t>
  </si>
  <si>
    <t>META
2024-2027</t>
  </si>
  <si>
    <t>INDICADOR</t>
  </si>
  <si>
    <t>FORMULACION INICIAL</t>
  </si>
  <si>
    <t>MAGNITUD META
PROGRAMADA</t>
  </si>
  <si>
    <t>PRESUPUESTO PROGRAMADO EN  MILLONES</t>
  </si>
  <si>
    <t>Programada</t>
  </si>
  <si>
    <t>Ejecutada</t>
  </si>
  <si>
    <t>Programado</t>
  </si>
  <si>
    <t>Ejecutado</t>
  </si>
  <si>
    <t>Mejoramiento Integral de Barrios con Entornos Seguros Bogotá D.C.</t>
  </si>
  <si>
    <t>1959 - Construir 3 Hectárea(s) de espacio público en los territorios priorizados para Mejoramiento Integral de Barrios con el fin de promover espacios seguros</t>
  </si>
  <si>
    <t>Hectáreas de espacio público construidas en los territorios priorizados para Mejoramiento Integral de Barrios</t>
  </si>
  <si>
    <t>1 - Construir 30000 Metro(s) de espacio público en los polígonos priorizados de los barrios legalizados de origen informal, con el fin de promover espacios y entornos seguros.</t>
  </si>
  <si>
    <t>Total</t>
  </si>
  <si>
    <t xml:space="preserve">PROPÓSITO: </t>
  </si>
  <si>
    <t>LOGRO:</t>
  </si>
  <si>
    <t xml:space="preserve">PROGRAMA: </t>
  </si>
  <si>
    <t>PROYECTO ESTRATÉGICO:</t>
  </si>
  <si>
    <t>Mejoramiento integral de vivienda a familias en condiciones de vulnerabilidad en Bogotá D.C.</t>
  </si>
  <si>
    <t>1990 - Mejorar integralmente o reforzar 4000 Vivienda(s) .</t>
  </si>
  <si>
    <t>Viviendas estratos 1 y 2 mejoradas y/o reforzadas</t>
  </si>
  <si>
    <t>1 - Contratar mejoramiento y/o reforzamiento 4000 Vivienda(s) de estrato 1 y 2</t>
  </si>
  <si>
    <t>2 - Entregar 4000 Mejoramiento(s) Integral(es) integrales de vivienda</t>
  </si>
  <si>
    <t>Traslado de hogares localizados en zonas de alto riesgo no mitigable en Bogotá D.C.</t>
  </si>
  <si>
    <t>2233 - Reasentar 2000 Hogar(es) ubicados en zonas de alto riesgo no mitigable y/o las ordenadas mediante actos administrativos o sentencias judiciales</t>
  </si>
  <si>
    <t>Número de hogares ubicados en zonas de alto riesgo no mitigable y/o las ordenadas mediante actos administrativos o sentencias</t>
  </si>
  <si>
    <t>Reasentar de manera definitiva 1,450.00 hogares localizados en zonas de alto riesgo no mitigable o los ordenados mediante sentencia judicial o acto administrativo.</t>
  </si>
  <si>
    <t>Asignar el Valor Único de Reconocimiento - VUR - a 784 Hogar(es) localizados en zonas de alto riesgo no mitigable o que han sido ordenados mediante sentencia judicial o acto administrativo, para su reubicación definitiva.</t>
  </si>
  <si>
    <t>Adecuar, demarcar y señalizar 20000 Metro(s) cuadrado(s) pertenecientes al área de los predios desocupados en desarrollo del proceso de reasentamientos por alto riesgo no mitigable, acorde a la delegación establecida en el Artículo 387 del Decreto 555 de 2021 del POT.</t>
  </si>
  <si>
    <t>Ejecutar el 100 Porciento de las actividades del programa de reasentamiento mediante las acciones establecidas en el Decreto 330 de 2020 y en la Resolución 2073 del 26 de mayo de 2021</t>
  </si>
  <si>
    <t>Relocalizar de manera transitoria a 550 Hogar(es) que están ingresando al programa de reasentamiento, por estar localizados en zonas de alto riesgo no mitigable o que han sido ordenados mediante sentencia judicial o acto.</t>
  </si>
  <si>
    <t>Atender el 100 Porciento de la demanda efectiva de hogares localizados en zonas de alto riesgo no mitigable o los ordenados mediante sentencia judicial o acto administrativo, que cumplan los requisitos para permanecer en la modalidad de Relocalización Transitoria.</t>
  </si>
  <si>
    <t>Adquirir 60 Predio(s) localizados en zonas de alto riesgo no mitigable, o los que han sido ordenados mediante sentencia judicial o acto administrativo.</t>
  </si>
  <si>
    <t>Contribución en la formalización de vivienda de barrios legalizados y mejora en la conformación y apropiación del espacio público en Bogotá D.C.</t>
  </si>
  <si>
    <t>2262 - Expedir 2000 Acto(s) de Reconocimiento y/o Licencias de construcción de viviendas de estratos 1 y 2 por parte de la Curaduría Pública Social</t>
  </si>
  <si>
    <t>- Actos de reconocimiento y/o licencias de construcción de viviendas de estratos 1 y 2 expedidas por la Curaduría Pública Socia</t>
  </si>
  <si>
    <t>Diseñar 1 estrategia de desconcentración territorial para
fortalecimiento de la Curaduría Pública Social.</t>
  </si>
  <si>
    <t>Implementar 1 estrategia de desconcentración territorial para
fortalecimiento de la Curaduría Pública Social</t>
  </si>
  <si>
    <t>Expedir 2.000 actos de reconocimiento en barrios
legalizados urbanísticamente, a través de la Curaduría pública
social</t>
  </si>
  <si>
    <t>2264 - Mejorar 22000 Metro(s) cuadrado(s) de fachadas de vivienda en estratos 1 y 2</t>
  </si>
  <si>
    <t xml:space="preserve">Intervenir 22.000 metros cuadrados de fachada para
mejorar y conectar con los servicios públicos
correspondientes a 814 viviendas de estrato 1 y 2. </t>
  </si>
  <si>
    <t>Titulación de predios e iniciación de viviendas nuevas Bogotá D.C.</t>
  </si>
  <si>
    <t>2268 - Sanear y titular 3150 Predio(s) de estratos 1 y 2 localizados en barrios de origen informal</t>
  </si>
  <si>
    <t>- Predios en estratos 1 y 2 localizados en barrios de origen informal saneados y/o titulados</t>
  </si>
  <si>
    <t>1 - Asistir y acompañar a 3150 Unidad(es) social, jurídica y técnicamente que pertenezcan a los estratos 1 y 2, y que cumplan con los requisitos para sanear y titular.</t>
  </si>
  <si>
    <t>2 - Realizar gestiones para la entrega de 2 Zona(s) de cesión obligatorias.</t>
  </si>
  <si>
    <t xml:space="preserve">3 - Promover la iniciación de 1.200 unidades de vivienda nueva
</t>
  </si>
  <si>
    <t>Fortalecimiento de la capacidad institucional para la modernización de la Caja de la</t>
  </si>
  <si>
    <t>2292 - Fortalecer el 100 % de la capacidad de gestión de las entidades del Sector Hábitat que promueva la innovación gubernamental la eficiencia administrativa y operativa como generadores de confianza ciudadana (Secretaría de Hábitat CVP Renobo UAESP)</t>
  </si>
  <si>
    <t>Capacidad de gestión del sector hábitat fortalecida</t>
  </si>
  <si>
    <t>1 - Fortalecer 100 Porciento del Modelo Integrado de Planeación y Gestión -MIPG- de la CVP, modernizando las políticas de gestión y desempeño que lo componen.</t>
  </si>
  <si>
    <t>2 - Afianzar 100 Porciento de la prestación de los servicios administrativos que permitan la operativIdad del funcionamiento en las áreas o dependencias de la entidad.</t>
  </si>
  <si>
    <t>3 - Implementar 100 Porciento del sistema de información misional de la CVP y garantizar la disponibilidad de la infraestructura tecnológica.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</si>
</sst>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_-&quot;$&quot;* #,##0.00_-;\-&quot;$&quot;* #,##0.00_-;_-&quot;$&quot;* &quot;-&quot;??_-;_-@_-"/>
    <numFmt numFmtId="165" formatCode="&quot;$&quot;#,##0,,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9" tint="-0.249977111117893"/>
      <name val="Arial"/>
      <family val="2"/>
    </font>
    <font>
      <sz val="10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2" fillId="0" borderId="1" xfId="3" applyFont="1" applyBorder="1"/>
    <xf numFmtId="0" fontId="2" fillId="0" borderId="2" xfId="3" applyFont="1" applyBorder="1"/>
    <xf numFmtId="0" fontId="2" fillId="0" borderId="3" xfId="3" applyFont="1" applyBorder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4" fillId="3" borderId="0" xfId="4" applyFont="1" applyFill="1" applyAlignment="1">
      <alignment vertical="center"/>
    </xf>
    <xf numFmtId="0" fontId="4" fillId="3" borderId="0" xfId="4" applyFont="1" applyFill="1" applyAlignment="1">
      <alignment horizontal="center" vertical="center"/>
    </xf>
    <xf numFmtId="165" fontId="4" fillId="3" borderId="0" xfId="1" applyNumberFormat="1" applyFont="1" applyFill="1" applyAlignment="1">
      <alignment horizontal="right" vertical="center"/>
    </xf>
    <xf numFmtId="0" fontId="5" fillId="4" borderId="4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166" fontId="0" fillId="3" borderId="4" xfId="0" applyNumberFormat="1" applyFill="1" applyBorder="1" applyAlignment="1">
      <alignment horizontal="center" vertical="center" wrapText="1"/>
    </xf>
    <xf numFmtId="1" fontId="7" fillId="6" borderId="7" xfId="2" applyNumberFormat="1" applyFont="1" applyFill="1" applyBorder="1" applyAlignment="1">
      <alignment horizontal="center" vertical="center"/>
    </xf>
    <xf numFmtId="165" fontId="7" fillId="6" borderId="4" xfId="1" applyNumberFormat="1" applyFont="1" applyFill="1" applyBorder="1" applyAlignment="1">
      <alignment horizontal="right" vertical="center"/>
    </xf>
    <xf numFmtId="165" fontId="7" fillId="6" borderId="4" xfId="1" applyNumberFormat="1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166" fontId="0" fillId="2" borderId="4" xfId="0" applyNumberFormat="1" applyFill="1" applyBorder="1" applyAlignment="1">
      <alignment horizontal="center" vertical="center" wrapText="1"/>
    </xf>
    <xf numFmtId="1" fontId="0" fillId="2" borderId="4" xfId="2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right" vertical="center"/>
    </xf>
    <xf numFmtId="165" fontId="0" fillId="0" borderId="4" xfId="1" applyNumberFormat="1" applyFont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165" fontId="2" fillId="0" borderId="4" xfId="1" applyNumberFormat="1" applyFont="1" applyBorder="1" applyAlignment="1">
      <alignment horizontal="right" vertical="center"/>
    </xf>
    <xf numFmtId="165" fontId="2" fillId="0" borderId="4" xfId="1" applyNumberFormat="1" applyFont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vertical="center" wrapText="1"/>
    </xf>
    <xf numFmtId="0" fontId="1" fillId="2" borderId="0" xfId="3" applyFill="1" applyAlignment="1">
      <alignment horizontal="left" vertical="center" wrapText="1"/>
    </xf>
    <xf numFmtId="0" fontId="2" fillId="2" borderId="0" xfId="3" applyFont="1" applyFill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165" fontId="0" fillId="2" borderId="0" xfId="1" applyNumberFormat="1" applyFont="1" applyFill="1" applyAlignment="1">
      <alignment horizontal="right" vertical="center" wrapText="1"/>
    </xf>
    <xf numFmtId="1" fontId="0" fillId="6" borderId="7" xfId="2" applyNumberFormat="1" applyFont="1" applyFill="1" applyBorder="1" applyAlignment="1">
      <alignment horizontal="center" vertical="center"/>
    </xf>
    <xf numFmtId="165" fontId="0" fillId="6" borderId="7" xfId="1" applyNumberFormat="1" applyFont="1" applyFill="1" applyBorder="1" applyAlignment="1">
      <alignment horizontal="right" vertical="center"/>
    </xf>
    <xf numFmtId="165" fontId="0" fillId="6" borderId="4" xfId="1" applyNumberFormat="1" applyFont="1" applyFill="1" applyBorder="1" applyAlignment="1">
      <alignment horizontal="right" vertical="center"/>
    </xf>
    <xf numFmtId="165" fontId="0" fillId="6" borderId="4" xfId="1" applyNumberFormat="1" applyFont="1" applyFill="1" applyBorder="1" applyAlignment="1">
      <alignment vertical="center"/>
    </xf>
    <xf numFmtId="165" fontId="0" fillId="6" borderId="7" xfId="1" applyNumberFormat="1" applyFont="1" applyFill="1" applyBorder="1" applyAlignment="1">
      <alignment vertical="center"/>
    </xf>
    <xf numFmtId="1" fontId="0" fillId="6" borderId="7" xfId="2" applyNumberFormat="1" applyFont="1" applyFill="1" applyBorder="1" applyAlignment="1">
      <alignment vertical="center"/>
    </xf>
    <xf numFmtId="165" fontId="0" fillId="2" borderId="4" xfId="1" applyNumberFormat="1" applyFont="1" applyFill="1" applyBorder="1" applyAlignment="1">
      <alignment horizontal="right" vertical="center" wrapText="1"/>
    </xf>
    <xf numFmtId="165" fontId="0" fillId="2" borderId="4" xfId="1" applyNumberFormat="1" applyFont="1" applyFill="1" applyBorder="1" applyAlignment="1">
      <alignment vertical="center" wrapText="1"/>
    </xf>
    <xf numFmtId="165" fontId="2" fillId="2" borderId="4" xfId="1" applyNumberFormat="1" applyFont="1" applyFill="1" applyBorder="1" applyAlignment="1">
      <alignment horizontal="right" vertical="center"/>
    </xf>
    <xf numFmtId="165" fontId="2" fillId="2" borderId="4" xfId="1" applyNumberFormat="1" applyFont="1" applyFill="1" applyBorder="1" applyAlignment="1">
      <alignment vertical="center"/>
    </xf>
    <xf numFmtId="1" fontId="1" fillId="6" borderId="7" xfId="2" applyNumberFormat="1" applyFont="1" applyFill="1" applyBorder="1" applyAlignment="1">
      <alignment horizontal="center" vertical="center"/>
    </xf>
    <xf numFmtId="165" fontId="7" fillId="6" borderId="7" xfId="1" applyNumberFormat="1" applyFont="1" applyFill="1" applyBorder="1" applyAlignment="1">
      <alignment horizontal="right" vertical="center"/>
    </xf>
    <xf numFmtId="165" fontId="7" fillId="6" borderId="7" xfId="1" applyNumberFormat="1" applyFont="1" applyFill="1" applyBorder="1" applyAlignment="1">
      <alignment horizontal="center" vertical="center"/>
    </xf>
    <xf numFmtId="165" fontId="7" fillId="2" borderId="7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vertical="center"/>
    </xf>
    <xf numFmtId="165" fontId="7" fillId="2" borderId="7" xfId="1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horizontal="center" vertical="center" wrapText="1"/>
    </xf>
    <xf numFmtId="9" fontId="0" fillId="2" borderId="0" xfId="0" applyNumberFormat="1" applyFill="1" applyAlignment="1">
      <alignment horizontal="left" vertical="center" wrapText="1"/>
    </xf>
    <xf numFmtId="9" fontId="0" fillId="2" borderId="4" xfId="2" applyFont="1" applyFill="1" applyBorder="1" applyAlignment="1">
      <alignment horizontal="center" vertical="center" wrapText="1"/>
    </xf>
    <xf numFmtId="6" fontId="8" fillId="2" borderId="8" xfId="0" applyNumberFormat="1" applyFont="1" applyFill="1" applyBorder="1" applyAlignment="1">
      <alignment vertical="center" wrapText="1"/>
    </xf>
    <xf numFmtId="165" fontId="0" fillId="2" borderId="4" xfId="1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left" wrapText="1" indent="2"/>
    </xf>
    <xf numFmtId="0" fontId="10" fillId="7" borderId="0" xfId="0" applyFont="1" applyFill="1" applyAlignment="1">
      <alignment horizontal="right" vertical="center" wrapText="1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 applyAlignment="1">
      <alignment horizontal="center" vertical="center" wrapText="1"/>
    </xf>
    <xf numFmtId="0" fontId="5" fillId="4" borderId="7" xfId="3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right" vertical="center" wrapText="1"/>
    </xf>
    <xf numFmtId="165" fontId="5" fillId="4" borderId="4" xfId="1" applyNumberFormat="1" applyFont="1" applyFill="1" applyBorder="1" applyAlignment="1">
      <alignment horizontal="right" vertical="center" wrapText="1"/>
    </xf>
    <xf numFmtId="165" fontId="5" fillId="4" borderId="7" xfId="1" applyNumberFormat="1" applyFont="1" applyFill="1" applyBorder="1" applyAlignment="1">
      <alignment horizontal="center" vertical="center" wrapText="1"/>
    </xf>
    <xf numFmtId="1" fontId="1" fillId="6" borderId="7" xfId="5" applyNumberFormat="1" applyFont="1" applyFill="1" applyBorder="1" applyAlignment="1">
      <alignment vertical="center"/>
    </xf>
    <xf numFmtId="1" fontId="1" fillId="6" borderId="7" xfId="5" applyNumberFormat="1" applyFont="1" applyFill="1" applyBorder="1" applyAlignment="1">
      <alignment horizontal="center" vertical="center"/>
    </xf>
    <xf numFmtId="165" fontId="1" fillId="6" borderId="7" xfId="1" applyNumberFormat="1" applyFont="1" applyFill="1" applyBorder="1" applyAlignment="1">
      <alignment horizontal="right" vertical="center"/>
    </xf>
    <xf numFmtId="165" fontId="1" fillId="6" borderId="7" xfId="1" applyNumberFormat="1" applyFont="1" applyFill="1" applyBorder="1" applyAlignment="1">
      <alignment horizontal="right" vertical="center" indent="1"/>
    </xf>
    <xf numFmtId="1" fontId="1" fillId="2" borderId="7" xfId="5" applyNumberFormat="1" applyFont="1" applyFill="1" applyBorder="1" applyAlignment="1">
      <alignment vertical="center"/>
    </xf>
    <xf numFmtId="1" fontId="1" fillId="2" borderId="7" xfId="5" applyNumberFormat="1" applyFont="1" applyFill="1" applyBorder="1" applyAlignment="1">
      <alignment horizontal="center" vertical="center"/>
    </xf>
    <xf numFmtId="165" fontId="1" fillId="2" borderId="7" xfId="1" applyNumberFormat="1" applyFont="1" applyFill="1" applyBorder="1" applyAlignment="1">
      <alignment horizontal="right" vertical="center"/>
    </xf>
    <xf numFmtId="165" fontId="1" fillId="2" borderId="4" xfId="1" applyNumberFormat="1" applyFont="1" applyFill="1" applyBorder="1" applyAlignment="1">
      <alignment horizontal="right" vertical="center"/>
    </xf>
    <xf numFmtId="1" fontId="7" fillId="2" borderId="7" xfId="5" applyNumberFormat="1" applyFont="1" applyFill="1" applyBorder="1" applyAlignment="1">
      <alignment horizontal="center" vertical="center"/>
    </xf>
    <xf numFmtId="9" fontId="7" fillId="2" borderId="7" xfId="5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vertical="center"/>
    </xf>
    <xf numFmtId="9" fontId="7" fillId="2" borderId="7" xfId="5" applyFont="1" applyFill="1" applyBorder="1" applyAlignment="1">
      <alignment vertical="center"/>
    </xf>
    <xf numFmtId="0" fontId="0" fillId="6" borderId="4" xfId="0" applyFill="1" applyBorder="1" applyAlignment="1">
      <alignment horizontal="center" vertical="center" wrapText="1"/>
    </xf>
    <xf numFmtId="165" fontId="1" fillId="6" borderId="4" xfId="1" applyNumberFormat="1" applyFont="1" applyFill="1" applyBorder="1" applyAlignment="1">
      <alignment horizontal="right" vertical="center"/>
    </xf>
    <xf numFmtId="165" fontId="1" fillId="6" borderId="4" xfId="1" applyNumberFormat="1" applyFont="1" applyFill="1" applyBorder="1" applyAlignment="1">
      <alignment vertical="center"/>
    </xf>
    <xf numFmtId="165" fontId="1" fillId="6" borderId="7" xfId="1" applyNumberFormat="1" applyFont="1" applyFill="1" applyBorder="1" applyAlignment="1">
      <alignment vertical="center"/>
    </xf>
    <xf numFmtId="165" fontId="2" fillId="2" borderId="4" xfId="1" applyNumberFormat="1" applyFont="1" applyFill="1" applyBorder="1" applyAlignment="1">
      <alignment horizontal="right" vertical="center" wrapText="1"/>
    </xf>
    <xf numFmtId="165" fontId="2" fillId="2" borderId="4" xfId="1" applyNumberFormat="1" applyFont="1" applyFill="1" applyBorder="1" applyAlignment="1">
      <alignment vertical="center" wrapText="1"/>
    </xf>
    <xf numFmtId="1" fontId="0" fillId="0" borderId="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0" fontId="0" fillId="2" borderId="0" xfId="0" applyFill="1" applyAlignment="1">
      <alignment wrapText="1"/>
    </xf>
    <xf numFmtId="0" fontId="0" fillId="2" borderId="0" xfId="0" applyFill="1"/>
    <xf numFmtId="9" fontId="7" fillId="6" borderId="7" xfId="2" applyFont="1" applyFill="1" applyBorder="1" applyAlignment="1">
      <alignment horizontal="center" vertical="center"/>
    </xf>
    <xf numFmtId="9" fontId="7" fillId="6" borderId="7" xfId="2" applyFont="1" applyFill="1" applyBorder="1" applyAlignment="1">
      <alignment vertical="center"/>
    </xf>
    <xf numFmtId="0" fontId="0" fillId="2" borderId="4" xfId="0" applyFill="1" applyBorder="1" applyAlignment="1">
      <alignment wrapText="1"/>
    </xf>
    <xf numFmtId="9" fontId="0" fillId="2" borderId="4" xfId="0" applyNumberForma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vertical="center" wrapText="1"/>
    </xf>
    <xf numFmtId="165" fontId="2" fillId="2" borderId="0" xfId="1" applyNumberFormat="1" applyFont="1" applyFill="1" applyAlignment="1">
      <alignment horizontal="right" vertical="center" wrapText="1"/>
    </xf>
  </cellXfs>
  <cellStyles count="6">
    <cellStyle name="Moneda" xfId="1" builtinId="4"/>
    <cellStyle name="Normal" xfId="0" builtinId="0"/>
    <cellStyle name="Normal 14" xfId="4" xr:uid="{3A74CA4A-9B31-4FE1-A75B-B8B7A6E31672}"/>
    <cellStyle name="Normal 3 4" xfId="3" xr:uid="{250EAB59-A491-4B8A-9DC8-F88229808489}"/>
    <cellStyle name="Porcentaje" xfId="2" builtinId="5"/>
    <cellStyle name="Porcentaje 2 2 2" xfId="5" xr:uid="{A213CC19-0B7A-4657-B2FD-1EF860335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Plan%20Plurianual%20CVP%20UNCSAB%20-JUL-%20NOV%202024%20vf-21%20Febrero%201%20v2.xlsx" TargetMode="External"/><Relationship Id="rId2" Type="http://schemas.openxmlformats.org/officeDocument/2006/relationships/externalLinkPath" Target="file:///C:\Users\adriana.gomez\Downloads\Plan%20Plurianual%20CVP%20UNCSAB%20-JUL-%20NOV%202024%20vf-21%20Febrero%201%20v2.xlsx" TargetMode="External"/><Relationship Id="rId1" Type="http://schemas.openxmlformats.org/officeDocument/2006/relationships/externalLinkPath" Target="/Users/adriana.gomez/Downloads/Plan%20Plurianual%20CVP%20UNCSAB%20-JUL-%20NOV%202024%20vf-21%20Febrero%201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pes.gov.co/descargas/CUADRO%20DE%20MANDO%20INTEGRAL/CARMENCITA/HOJAS%20DE%20VIDA%20INDI/SGRS-1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FERENCIAS"/>
      <sheetName val="SOPORTE REPROGRAMACIÓN $ 2017"/>
      <sheetName val="MAY- 2024"/>
      <sheetName val="JULIO "/>
      <sheetName val="AGOSTO"/>
      <sheetName val="SEPTIEMBRE"/>
      <sheetName val="OCTUBRE"/>
      <sheetName val="NOVIEMBRE"/>
      <sheetName val="DICIEMB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 de V"/>
      <sheetName val="Resultados"/>
      <sheetName val="Hoja2"/>
    </sheetNames>
    <sheetDataSet>
      <sheetData sheetId="0"/>
      <sheetData sheetId="1" refreshError="1"/>
      <sheetData sheetId="2">
        <row r="2">
          <cell r="A2" t="str">
            <v>OAJ-1.1</v>
          </cell>
          <cell r="B2" t="str">
            <v>OFICINA ASESORA PLANEACIÓN</v>
          </cell>
          <cell r="C2" t="str">
            <v>EFICACIA</v>
          </cell>
          <cell r="D2" t="str">
            <v>PROGRAMA</v>
          </cell>
          <cell r="E2" t="str">
            <v>CONTINUA</v>
          </cell>
          <cell r="F2" t="str">
            <v>SI</v>
          </cell>
          <cell r="G2" t="str">
            <v>Enero</v>
          </cell>
          <cell r="H2">
            <v>1</v>
          </cell>
          <cell r="I2">
            <v>2003</v>
          </cell>
          <cell r="J2" t="str">
            <v>FVP. G-038-2.006</v>
          </cell>
        </row>
        <row r="3">
          <cell r="A3" t="str">
            <v>OAJ-1.2</v>
          </cell>
          <cell r="B3" t="str">
            <v>OFICINA ASESORA DE JURIDICA</v>
          </cell>
          <cell r="C3" t="str">
            <v>EFICIENCIA</v>
          </cell>
          <cell r="D3" t="str">
            <v>PROYECTO</v>
          </cell>
          <cell r="E3" t="str">
            <v>MENSUAL</v>
          </cell>
          <cell r="F3" t="str">
            <v>NO</v>
          </cell>
          <cell r="G3" t="str">
            <v>Febrero</v>
          </cell>
          <cell r="H3">
            <v>2</v>
          </cell>
          <cell r="I3">
            <v>2006</v>
          </cell>
          <cell r="J3" t="str">
            <v>FVP. G-020-2.003</v>
          </cell>
        </row>
        <row r="4">
          <cell r="A4" t="str">
            <v>OAJ-1.3</v>
          </cell>
          <cell r="B4" t="str">
            <v>SUBDIRECCIÓN DE GESTION Y REDES SOCIALES</v>
          </cell>
          <cell r="C4" t="str">
            <v>EFECTIVIDAD</v>
          </cell>
          <cell r="D4" t="str">
            <v>ACCIONES</v>
          </cell>
          <cell r="E4" t="str">
            <v>TRIMESTRAL</v>
          </cell>
          <cell r="G4" t="str">
            <v>Marzo</v>
          </cell>
          <cell r="H4">
            <v>3</v>
          </cell>
          <cell r="I4">
            <v>2007</v>
          </cell>
          <cell r="J4" t="str">
            <v>IPES. DIR-XXX-2.007</v>
          </cell>
        </row>
        <row r="5">
          <cell r="A5" t="str">
            <v>OAJ-1.4</v>
          </cell>
          <cell r="B5" t="str">
            <v>SUBDIRECCIÓN ADMINISTRATIVA Y FINANCIERA</v>
          </cell>
          <cell r="C5" t="str">
            <v>ECONOMIA</v>
          </cell>
          <cell r="D5" t="str">
            <v>EFECTO</v>
          </cell>
          <cell r="E5" t="str">
            <v>SEMESTRAL</v>
          </cell>
          <cell r="G5" t="str">
            <v>Abril</v>
          </cell>
          <cell r="H5">
            <v>4</v>
          </cell>
          <cell r="I5">
            <v>2008</v>
          </cell>
        </row>
        <row r="6">
          <cell r="A6" t="str">
            <v>OAJ-1.5</v>
          </cell>
          <cell r="B6" t="str">
            <v>SUBDIRECCIÓN EMPRESARIAL COMERCIAL Y LOGISTICA</v>
          </cell>
          <cell r="C6" t="str">
            <v>IMPACTO</v>
          </cell>
          <cell r="D6" t="str">
            <v>TAREA  /ACTIVIDAD</v>
          </cell>
          <cell r="E6" t="str">
            <v>ANUAL</v>
          </cell>
          <cell r="G6" t="str">
            <v>Mayo</v>
          </cell>
          <cell r="H6">
            <v>5</v>
          </cell>
        </row>
        <row r="7">
          <cell r="A7" t="str">
            <v>OAP-1.1</v>
          </cell>
          <cell r="B7" t="str">
            <v>ASESORIA DE CONTROL INTERNO</v>
          </cell>
          <cell r="C7" t="str">
            <v>EFECTO</v>
          </cell>
          <cell r="D7" t="str">
            <v>PROCEDIMIENTO</v>
          </cell>
          <cell r="G7" t="str">
            <v>Junio</v>
          </cell>
          <cell r="H7">
            <v>6</v>
          </cell>
        </row>
        <row r="8">
          <cell r="A8" t="str">
            <v>OAP-1.2</v>
          </cell>
          <cell r="C8" t="str">
            <v>LIQUIDEZ</v>
          </cell>
          <cell r="G8" t="str">
            <v>Julio</v>
          </cell>
          <cell r="H8">
            <v>7</v>
          </cell>
        </row>
        <row r="9">
          <cell r="A9" t="str">
            <v>OAP-1.3</v>
          </cell>
          <cell r="G9" t="str">
            <v>Agosto</v>
          </cell>
          <cell r="H9">
            <v>8</v>
          </cell>
        </row>
        <row r="10">
          <cell r="A10" t="str">
            <v>OAP-1.4</v>
          </cell>
          <cell r="G10" t="str">
            <v>Septiembre</v>
          </cell>
          <cell r="H10">
            <v>9</v>
          </cell>
        </row>
        <row r="11">
          <cell r="A11" t="str">
            <v>DG -1.2.1</v>
          </cell>
          <cell r="G11" t="str">
            <v>Octubre</v>
          </cell>
          <cell r="H11">
            <v>10</v>
          </cell>
        </row>
        <row r="12">
          <cell r="A12" t="str">
            <v>DG -1.1.1</v>
          </cell>
          <cell r="G12" t="str">
            <v>Noviembre</v>
          </cell>
          <cell r="H12">
            <v>11</v>
          </cell>
        </row>
        <row r="13">
          <cell r="A13" t="str">
            <v>DG -1.1.2</v>
          </cell>
          <cell r="G13" t="str">
            <v>Diciembre</v>
          </cell>
          <cell r="H13">
            <v>12</v>
          </cell>
        </row>
        <row r="14">
          <cell r="A14" t="str">
            <v>SAFI -1.1</v>
          </cell>
          <cell r="H14">
            <v>13</v>
          </cell>
        </row>
        <row r="15">
          <cell r="A15" t="str">
            <v>SAFI -1.2</v>
          </cell>
          <cell r="H15">
            <v>14</v>
          </cell>
        </row>
        <row r="16">
          <cell r="A16" t="str">
            <v>SAFI -1.3</v>
          </cell>
          <cell r="H16">
            <v>15</v>
          </cell>
        </row>
        <row r="17">
          <cell r="A17" t="str">
            <v>SAFI -1.4</v>
          </cell>
          <cell r="H17">
            <v>16</v>
          </cell>
        </row>
        <row r="18">
          <cell r="A18" t="str">
            <v>SAFI -1.5</v>
          </cell>
          <cell r="H18">
            <v>17</v>
          </cell>
        </row>
        <row r="19">
          <cell r="A19" t="str">
            <v>SAFI -1.6</v>
          </cell>
          <cell r="H19">
            <v>18</v>
          </cell>
        </row>
        <row r="20">
          <cell r="A20" t="str">
            <v>SAFI -1.7</v>
          </cell>
          <cell r="H20">
            <v>19</v>
          </cell>
        </row>
        <row r="21">
          <cell r="A21" t="str">
            <v>SAFI -1.8</v>
          </cell>
          <cell r="H21">
            <v>20</v>
          </cell>
        </row>
        <row r="22">
          <cell r="A22" t="str">
            <v>SAFI -1.9</v>
          </cell>
          <cell r="H22">
            <v>21</v>
          </cell>
        </row>
        <row r="23">
          <cell r="A23" t="str">
            <v>SAFI -1.10</v>
          </cell>
          <cell r="H23">
            <v>22</v>
          </cell>
        </row>
        <row r="24">
          <cell r="A24" t="str">
            <v>SAFI -1.11</v>
          </cell>
          <cell r="H24">
            <v>23</v>
          </cell>
        </row>
        <row r="25">
          <cell r="A25" t="str">
            <v>SAFI -1.12</v>
          </cell>
          <cell r="H25">
            <v>24</v>
          </cell>
        </row>
        <row r="26">
          <cell r="A26" t="str">
            <v>SECL -1.1</v>
          </cell>
          <cell r="H26">
            <v>25</v>
          </cell>
        </row>
        <row r="27">
          <cell r="A27" t="str">
            <v>SECL -1.2</v>
          </cell>
          <cell r="H27">
            <v>26</v>
          </cell>
        </row>
        <row r="28">
          <cell r="A28" t="str">
            <v>SECL -1.3</v>
          </cell>
          <cell r="H28">
            <v>27</v>
          </cell>
        </row>
        <row r="29">
          <cell r="A29" t="str">
            <v>SECL -1.4</v>
          </cell>
          <cell r="H29">
            <v>28</v>
          </cell>
        </row>
        <row r="30">
          <cell r="A30" t="str">
            <v>SECL -1.5</v>
          </cell>
          <cell r="H30">
            <v>29</v>
          </cell>
        </row>
        <row r="31">
          <cell r="A31" t="str">
            <v>SECL -1.6</v>
          </cell>
          <cell r="H31">
            <v>30</v>
          </cell>
        </row>
        <row r="32">
          <cell r="A32" t="str">
            <v>SECL -1.7</v>
          </cell>
          <cell r="H32">
            <v>31</v>
          </cell>
        </row>
        <row r="33">
          <cell r="A33" t="str">
            <v>SECL -1.8</v>
          </cell>
        </row>
        <row r="34">
          <cell r="A34" t="str">
            <v>SECL -1.9</v>
          </cell>
        </row>
        <row r="35">
          <cell r="A35" t="str">
            <v>SECL -1.10</v>
          </cell>
        </row>
        <row r="36">
          <cell r="A36" t="str">
            <v>SGRS -1.1</v>
          </cell>
        </row>
        <row r="37">
          <cell r="A37" t="str">
            <v>SGRS -1.2</v>
          </cell>
        </row>
        <row r="38">
          <cell r="A38" t="str">
            <v>SGRS -1.3</v>
          </cell>
        </row>
        <row r="39">
          <cell r="A39" t="str">
            <v>SGRS -1.4</v>
          </cell>
        </row>
        <row r="40">
          <cell r="A40" t="str">
            <v>SGRS -1.5</v>
          </cell>
        </row>
        <row r="41">
          <cell r="A41" t="str">
            <v>SGRS -1.6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53E-CA5E-442E-88D4-3D9200F071BA}">
  <sheetPr>
    <tabColor rgb="FF00B0F0"/>
  </sheetPr>
  <dimension ref="A1:Z96"/>
  <sheetViews>
    <sheetView tabSelected="1" zoomScale="80" zoomScaleNormal="80" workbookViewId="0">
      <pane ySplit="10" topLeftCell="A11" activePane="bottomLeft" state="frozen"/>
      <selection pane="bottomLeft" activeCell="D101" sqref="D101"/>
    </sheetView>
  </sheetViews>
  <sheetFormatPr baseColWidth="10" defaultColWidth="11.5703125" defaultRowHeight="15" x14ac:dyDescent="0.25"/>
  <cols>
    <col min="1" max="1" width="9.140625" style="7" customWidth="1"/>
    <col min="2" max="2" width="43.28515625" style="7" customWidth="1"/>
    <col min="3" max="3" width="60" style="7" customWidth="1"/>
    <col min="4" max="4" width="41" style="7" customWidth="1"/>
    <col min="5" max="5" width="13.7109375" style="7" hidden="1" customWidth="1"/>
    <col min="6" max="6" width="1.28515625" style="4" customWidth="1"/>
    <col min="7" max="7" width="14.5703125" style="4" customWidth="1"/>
    <col min="8" max="8" width="9.5703125" style="4" customWidth="1"/>
    <col min="9" max="9" width="21.7109375" style="47" customWidth="1"/>
    <col min="10" max="10" width="20.140625" style="47" customWidth="1"/>
    <col min="11" max="11" width="1.28515625" style="4" customWidth="1"/>
    <col min="12" max="12" width="13.5703125" style="4" customWidth="1"/>
    <col min="13" max="13" width="11.42578125" style="4" customWidth="1"/>
    <col min="14" max="14" width="20.7109375" style="5" customWidth="1"/>
    <col min="15" max="15" width="21" style="6" customWidth="1"/>
    <col min="16" max="16" width="1.140625" style="6" customWidth="1"/>
    <col min="17" max="17" width="11.5703125" style="4"/>
    <col min="18" max="18" width="11.5703125" style="6"/>
    <col min="19" max="19" width="25.28515625" style="6" customWidth="1"/>
    <col min="20" max="20" width="18.140625" style="6" customWidth="1"/>
    <col min="21" max="21" width="1.140625" style="7" customWidth="1"/>
    <col min="22" max="22" width="11.5703125" style="4"/>
    <col min="23" max="23" width="11.5703125" style="6"/>
    <col min="24" max="24" width="22.7109375" style="6" customWidth="1"/>
    <col min="25" max="25" width="19.140625" style="6" customWidth="1"/>
    <col min="26" max="16384" width="11.5703125" style="7"/>
  </cols>
  <sheetData>
    <row r="1" spans="1:2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26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26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3"/>
    </row>
    <row r="4" spans="1:26" x14ac:dyDescent="0.25">
      <c r="A4" s="1" t="s">
        <v>2</v>
      </c>
      <c r="B4" s="2"/>
      <c r="C4" s="2"/>
      <c r="D4" s="2"/>
      <c r="E4" s="2"/>
      <c r="F4" s="2"/>
      <c r="G4" s="2"/>
      <c r="H4" s="2"/>
      <c r="I4" s="2"/>
      <c r="J4" s="3"/>
    </row>
    <row r="5" spans="1:26" x14ac:dyDescent="0.25">
      <c r="A5" s="1" t="s">
        <v>3</v>
      </c>
      <c r="B5" s="2"/>
      <c r="C5" s="2"/>
      <c r="D5" s="2"/>
      <c r="E5" s="2"/>
      <c r="F5" s="2"/>
      <c r="G5" s="2"/>
      <c r="H5" s="2"/>
      <c r="I5" s="2"/>
      <c r="J5" s="3"/>
    </row>
    <row r="6" spans="1:26" x14ac:dyDescent="0.25">
      <c r="A6" s="8"/>
      <c r="B6" s="8"/>
      <c r="C6" s="8"/>
      <c r="D6" s="8"/>
      <c r="E6" s="8"/>
      <c r="G6" s="9"/>
      <c r="H6" s="9"/>
      <c r="I6" s="10"/>
      <c r="J6" s="10"/>
    </row>
    <row r="8" spans="1:26" s="4" customFormat="1" ht="30" x14ac:dyDescent="0.25">
      <c r="A8" s="11" t="s">
        <v>4</v>
      </c>
      <c r="B8" s="11" t="s">
        <v>5</v>
      </c>
      <c r="C8" s="11" t="s">
        <v>6</v>
      </c>
      <c r="D8" s="11" t="s">
        <v>7</v>
      </c>
      <c r="E8" s="4" t="s">
        <v>8</v>
      </c>
      <c r="G8" s="12">
        <v>2024</v>
      </c>
      <c r="H8" s="13"/>
      <c r="I8" s="13"/>
      <c r="J8" s="13"/>
      <c r="L8" s="12">
        <v>2025</v>
      </c>
      <c r="M8" s="13"/>
      <c r="N8" s="13"/>
      <c r="O8" s="13"/>
      <c r="Q8" s="12">
        <v>2026</v>
      </c>
      <c r="R8" s="13"/>
      <c r="S8" s="13"/>
      <c r="T8" s="13"/>
      <c r="V8" s="12">
        <v>2027</v>
      </c>
      <c r="W8" s="13"/>
      <c r="X8" s="13"/>
      <c r="Y8" s="13"/>
    </row>
    <row r="9" spans="1:26" s="4" customFormat="1" ht="14.45" customHeight="1" x14ac:dyDescent="0.25">
      <c r="A9" s="11"/>
      <c r="B9" s="11"/>
      <c r="C9" s="11"/>
      <c r="D9" s="11"/>
      <c r="G9" s="11" t="s">
        <v>9</v>
      </c>
      <c r="H9" s="11"/>
      <c r="I9" s="14" t="s">
        <v>10</v>
      </c>
      <c r="J9" s="14"/>
      <c r="L9" s="11" t="s">
        <v>9</v>
      </c>
      <c r="M9" s="11"/>
      <c r="N9" s="14" t="s">
        <v>10</v>
      </c>
      <c r="O9" s="14"/>
      <c r="Q9" s="11" t="s">
        <v>9</v>
      </c>
      <c r="R9" s="11"/>
      <c r="S9" s="14" t="s">
        <v>10</v>
      </c>
      <c r="T9" s="14"/>
      <c r="V9" s="11" t="s">
        <v>9</v>
      </c>
      <c r="W9" s="11"/>
      <c r="X9" s="14" t="s">
        <v>10</v>
      </c>
      <c r="Y9" s="14"/>
    </row>
    <row r="10" spans="1:26" s="4" customFormat="1" ht="15" customHeight="1" x14ac:dyDescent="0.25">
      <c r="A10" s="11"/>
      <c r="B10" s="11"/>
      <c r="C10" s="11"/>
      <c r="D10" s="11"/>
      <c r="E10" s="15"/>
      <c r="G10" s="16" t="s">
        <v>11</v>
      </c>
      <c r="H10" s="16" t="s">
        <v>12</v>
      </c>
      <c r="I10" s="17" t="s">
        <v>13</v>
      </c>
      <c r="J10" s="17" t="s">
        <v>14</v>
      </c>
      <c r="L10" s="16" t="s">
        <v>11</v>
      </c>
      <c r="M10" s="16" t="s">
        <v>12</v>
      </c>
      <c r="N10" s="17" t="s">
        <v>13</v>
      </c>
      <c r="O10" s="17" t="s">
        <v>14</v>
      </c>
      <c r="Q10" s="16" t="s">
        <v>11</v>
      </c>
      <c r="R10" s="16" t="s">
        <v>12</v>
      </c>
      <c r="S10" s="17" t="s">
        <v>13</v>
      </c>
      <c r="T10" s="17" t="s">
        <v>14</v>
      </c>
      <c r="V10" s="16" t="s">
        <v>11</v>
      </c>
      <c r="W10" s="16" t="s">
        <v>12</v>
      </c>
      <c r="X10" s="17" t="s">
        <v>13</v>
      </c>
      <c r="Y10" s="17" t="s">
        <v>14</v>
      </c>
    </row>
    <row r="11" spans="1:26" ht="45" x14ac:dyDescent="0.25">
      <c r="A11" s="18">
        <v>7984</v>
      </c>
      <c r="B11" s="19" t="s">
        <v>15</v>
      </c>
      <c r="C11" s="20" t="s">
        <v>16</v>
      </c>
      <c r="D11" s="20" t="s">
        <v>17</v>
      </c>
      <c r="E11" s="21">
        <v>8.7999999999999995E-2</v>
      </c>
      <c r="G11" s="22">
        <f>+G12</f>
        <v>8.7999999999999995E-2</v>
      </c>
      <c r="H11" s="23">
        <f>+H12</f>
        <v>0</v>
      </c>
      <c r="I11" s="24">
        <v>12197114011</v>
      </c>
      <c r="J11" s="24">
        <f>+J12</f>
        <v>1302938407</v>
      </c>
      <c r="L11" s="21">
        <f>+L12</f>
        <v>0.86129999999999995</v>
      </c>
      <c r="M11" s="23">
        <f>+M12</f>
        <v>0</v>
      </c>
      <c r="N11" s="24">
        <f>+N12</f>
        <v>24920000000</v>
      </c>
      <c r="O11" s="25"/>
      <c r="Q11" s="21">
        <f>+Q12</f>
        <v>1.2002999999999999</v>
      </c>
      <c r="R11" s="23">
        <f>+R12</f>
        <v>0</v>
      </c>
      <c r="S11" s="25">
        <f>+S12</f>
        <v>37380000000</v>
      </c>
      <c r="T11" s="25"/>
      <c r="V11" s="21">
        <f>+V12</f>
        <v>0.85040000000000004</v>
      </c>
      <c r="W11" s="23">
        <f>+W12</f>
        <v>0</v>
      </c>
      <c r="X11" s="25">
        <f>+X12</f>
        <v>30297498950</v>
      </c>
      <c r="Y11" s="25"/>
    </row>
    <row r="12" spans="1:26" ht="45" x14ac:dyDescent="0.25">
      <c r="A12" s="18"/>
      <c r="B12" s="19"/>
      <c r="C12" s="26" t="s">
        <v>18</v>
      </c>
      <c r="D12" s="26"/>
      <c r="E12" s="27">
        <v>8.7999999999999995E-2</v>
      </c>
      <c r="G12" s="28">
        <v>8.7999999999999995E-2</v>
      </c>
      <c r="H12" s="29">
        <v>0</v>
      </c>
      <c r="I12" s="30">
        <v>12197114011</v>
      </c>
      <c r="J12" s="30">
        <v>1302938407</v>
      </c>
      <c r="L12" s="27">
        <v>0.86129999999999995</v>
      </c>
      <c r="M12" s="27"/>
      <c r="N12" s="30">
        <v>24920000000</v>
      </c>
      <c r="O12" s="31"/>
      <c r="Q12" s="27">
        <v>1.2002999999999999</v>
      </c>
      <c r="R12" s="32"/>
      <c r="S12" s="31">
        <v>37380000000</v>
      </c>
      <c r="T12" s="31"/>
      <c r="V12" s="27">
        <v>0.85040000000000004</v>
      </c>
      <c r="W12" s="32"/>
      <c r="X12" s="31">
        <v>30297498950</v>
      </c>
      <c r="Y12" s="31"/>
    </row>
    <row r="13" spans="1:26" s="35" customFormat="1" x14ac:dyDescent="0.25">
      <c r="A13" s="33"/>
      <c r="B13" s="33" t="s">
        <v>19</v>
      </c>
      <c r="C13" s="34"/>
      <c r="D13" s="34"/>
      <c r="F13" s="15"/>
      <c r="G13" s="36"/>
      <c r="H13" s="33"/>
      <c r="I13" s="37">
        <f t="shared" ref="I13:J13" si="0">SUM(I12)</f>
        <v>12197114011</v>
      </c>
      <c r="J13" s="37">
        <f t="shared" si="0"/>
        <v>1302938407</v>
      </c>
      <c r="K13" s="15"/>
      <c r="L13" s="33"/>
      <c r="M13" s="33"/>
      <c r="N13" s="37">
        <f t="shared" ref="N13:O13" si="1">SUM(N12)</f>
        <v>24920000000</v>
      </c>
      <c r="O13" s="38">
        <f t="shared" si="1"/>
        <v>0</v>
      </c>
      <c r="P13" s="39"/>
      <c r="Q13" s="33"/>
      <c r="R13" s="40"/>
      <c r="S13" s="38">
        <f t="shared" ref="S13:T13" si="2">SUM(S12)</f>
        <v>37380000000</v>
      </c>
      <c r="T13" s="38">
        <f t="shared" si="2"/>
        <v>0</v>
      </c>
      <c r="U13" s="15"/>
      <c r="V13" s="33"/>
      <c r="W13" s="40"/>
      <c r="X13" s="38">
        <f t="shared" ref="X13:Y13" si="3">SUM(X12)</f>
        <v>30297498950</v>
      </c>
      <c r="Y13" s="38">
        <f t="shared" si="3"/>
        <v>0</v>
      </c>
    </row>
    <row r="14" spans="1:26" x14ac:dyDescent="0.25">
      <c r="A14" s="41">
        <v>1</v>
      </c>
      <c r="B14" s="42" t="s">
        <v>20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x14ac:dyDescent="0.25">
      <c r="A15" s="44">
        <v>8</v>
      </c>
      <c r="B15" s="45" t="s">
        <v>21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x14ac:dyDescent="0.25">
      <c r="A16" s="44">
        <v>19</v>
      </c>
      <c r="B16" s="45" t="s">
        <v>22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x14ac:dyDescent="0.25">
      <c r="A17" s="44">
        <v>3</v>
      </c>
      <c r="B17" s="46" t="s">
        <v>23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x14ac:dyDescent="0.25">
      <c r="A18" s="4"/>
      <c r="B18" s="4"/>
    </row>
    <row r="19" spans="1:26" x14ac:dyDescent="0.25">
      <c r="A19" s="4"/>
      <c r="B19" s="4"/>
    </row>
    <row r="20" spans="1:26" s="4" customFormat="1" x14ac:dyDescent="0.25">
      <c r="A20" s="11" t="s">
        <v>4</v>
      </c>
      <c r="B20" s="11" t="s">
        <v>5</v>
      </c>
      <c r="C20" s="11" t="s">
        <v>6</v>
      </c>
      <c r="D20" s="11" t="s">
        <v>7</v>
      </c>
      <c r="G20" s="12">
        <v>2024</v>
      </c>
      <c r="H20" s="13"/>
      <c r="I20" s="13"/>
      <c r="J20" s="13"/>
      <c r="L20" s="12">
        <v>2025</v>
      </c>
      <c r="M20" s="13"/>
      <c r="N20" s="13"/>
      <c r="O20" s="13"/>
      <c r="Q20" s="12">
        <v>2026</v>
      </c>
      <c r="R20" s="13"/>
      <c r="S20" s="13"/>
      <c r="T20" s="13"/>
      <c r="V20" s="12">
        <v>2027</v>
      </c>
      <c r="W20" s="13"/>
      <c r="X20" s="13"/>
      <c r="Y20" s="13"/>
    </row>
    <row r="21" spans="1:26" s="4" customFormat="1" x14ac:dyDescent="0.25">
      <c r="A21" s="11"/>
      <c r="B21" s="11"/>
      <c r="C21" s="11"/>
      <c r="D21" s="11"/>
      <c r="G21" s="11" t="s">
        <v>9</v>
      </c>
      <c r="H21" s="11"/>
      <c r="I21" s="14" t="s">
        <v>10</v>
      </c>
      <c r="J21" s="14"/>
      <c r="L21" s="11" t="s">
        <v>9</v>
      </c>
      <c r="M21" s="11"/>
      <c r="N21" s="14" t="s">
        <v>10</v>
      </c>
      <c r="O21" s="14"/>
      <c r="Q21" s="11" t="s">
        <v>9</v>
      </c>
      <c r="R21" s="11"/>
      <c r="S21" s="14" t="s">
        <v>10</v>
      </c>
      <c r="T21" s="14"/>
      <c r="V21" s="11" t="s">
        <v>9</v>
      </c>
      <c r="W21" s="11"/>
      <c r="X21" s="14" t="s">
        <v>10</v>
      </c>
      <c r="Y21" s="14"/>
    </row>
    <row r="22" spans="1:26" s="4" customFormat="1" ht="15" customHeight="1" x14ac:dyDescent="0.25">
      <c r="A22" s="11"/>
      <c r="B22" s="11"/>
      <c r="C22" s="11"/>
      <c r="D22" s="11"/>
      <c r="E22" s="15"/>
      <c r="G22" s="16" t="s">
        <v>11</v>
      </c>
      <c r="H22" s="16" t="s">
        <v>12</v>
      </c>
      <c r="I22" s="17" t="s">
        <v>13</v>
      </c>
      <c r="J22" s="17" t="s">
        <v>14</v>
      </c>
      <c r="L22" s="16" t="s">
        <v>11</v>
      </c>
      <c r="M22" s="16" t="s">
        <v>12</v>
      </c>
      <c r="N22" s="17" t="s">
        <v>13</v>
      </c>
      <c r="O22" s="17" t="s">
        <v>14</v>
      </c>
      <c r="Q22" s="16" t="s">
        <v>11</v>
      </c>
      <c r="R22" s="16" t="s">
        <v>12</v>
      </c>
      <c r="S22" s="17" t="s">
        <v>13</v>
      </c>
      <c r="T22" s="17" t="s">
        <v>14</v>
      </c>
      <c r="V22" s="16" t="s">
        <v>11</v>
      </c>
      <c r="W22" s="16" t="s">
        <v>12</v>
      </c>
      <c r="X22" s="17" t="s">
        <v>13</v>
      </c>
      <c r="Y22" s="17" t="s">
        <v>14</v>
      </c>
    </row>
    <row r="23" spans="1:26" ht="30" customHeight="1" x14ac:dyDescent="0.25">
      <c r="A23" s="18">
        <v>8005</v>
      </c>
      <c r="B23" s="19" t="s">
        <v>24</v>
      </c>
      <c r="C23" s="20" t="s">
        <v>25</v>
      </c>
      <c r="D23" s="20" t="s">
        <v>26</v>
      </c>
      <c r="E23" s="48">
        <f>+E24+E25</f>
        <v>220</v>
      </c>
      <c r="G23" s="48">
        <f>+G25</f>
        <v>110</v>
      </c>
      <c r="H23" s="48">
        <f>+H25</f>
        <v>34</v>
      </c>
      <c r="I23" s="49">
        <f>+I24+I25</f>
        <v>8036767417</v>
      </c>
      <c r="J23" s="50">
        <f>+J24+J25</f>
        <v>189501267</v>
      </c>
      <c r="L23" s="48">
        <f>+L25</f>
        <v>880</v>
      </c>
      <c r="M23" s="48">
        <f>+M25</f>
        <v>0</v>
      </c>
      <c r="N23" s="49">
        <f>+N24+N25</f>
        <v>11681697999</v>
      </c>
      <c r="O23" s="51">
        <f>+O24+O25</f>
        <v>0</v>
      </c>
      <c r="Q23" s="48">
        <f>+Q25</f>
        <v>1000</v>
      </c>
      <c r="R23" s="48">
        <f>+R25</f>
        <v>0</v>
      </c>
      <c r="S23" s="52">
        <f>+S24+S25</f>
        <v>14602123000</v>
      </c>
      <c r="T23" s="51">
        <f>+T24+T25</f>
        <v>0</v>
      </c>
      <c r="V23" s="48">
        <f>+V25</f>
        <v>1990</v>
      </c>
      <c r="W23" s="53">
        <f>+W25</f>
        <v>0</v>
      </c>
      <c r="X23" s="52">
        <f>+X24+X25</f>
        <v>6632237000</v>
      </c>
      <c r="Y23" s="51">
        <f>+Y24+Y25</f>
        <v>0</v>
      </c>
    </row>
    <row r="24" spans="1:26" ht="30" x14ac:dyDescent="0.25">
      <c r="A24" s="18"/>
      <c r="B24" s="19"/>
      <c r="C24" s="26" t="s">
        <v>27</v>
      </c>
      <c r="D24" s="26"/>
      <c r="E24" s="27">
        <v>110</v>
      </c>
      <c r="G24" s="27">
        <v>110</v>
      </c>
      <c r="H24" s="27">
        <v>0</v>
      </c>
      <c r="I24" s="30">
        <v>8036767417</v>
      </c>
      <c r="J24" s="30">
        <v>189501267</v>
      </c>
      <c r="L24" s="27">
        <v>880</v>
      </c>
      <c r="M24" s="27"/>
      <c r="N24" s="30">
        <v>10046260279</v>
      </c>
      <c r="O24" s="31"/>
      <c r="Q24" s="27">
        <v>1000</v>
      </c>
      <c r="R24" s="32"/>
      <c r="S24" s="31">
        <v>12557825780</v>
      </c>
      <c r="T24" s="31"/>
      <c r="V24" s="27">
        <v>1990</v>
      </c>
      <c r="W24" s="32"/>
      <c r="X24" s="31">
        <v>5703723820</v>
      </c>
      <c r="Y24" s="31"/>
    </row>
    <row r="25" spans="1:26" ht="30" x14ac:dyDescent="0.25">
      <c r="A25" s="18"/>
      <c r="B25" s="19"/>
      <c r="C25" s="26" t="s">
        <v>28</v>
      </c>
      <c r="D25" s="26"/>
      <c r="E25" s="27">
        <v>110</v>
      </c>
      <c r="G25" s="27">
        <v>110</v>
      </c>
      <c r="H25" s="27">
        <v>34</v>
      </c>
      <c r="I25" s="54"/>
      <c r="J25" s="54"/>
      <c r="L25" s="27">
        <v>880</v>
      </c>
      <c r="M25" s="27"/>
      <c r="N25" s="54">
        <v>1635437720</v>
      </c>
      <c r="O25" s="55"/>
      <c r="Q25" s="27">
        <v>1000</v>
      </c>
      <c r="R25" s="32"/>
      <c r="S25" s="55">
        <v>2044297220</v>
      </c>
      <c r="T25" s="55"/>
      <c r="V25" s="27">
        <v>1990</v>
      </c>
      <c r="W25" s="32"/>
      <c r="X25" s="55">
        <v>928513180</v>
      </c>
      <c r="Y25" s="55"/>
    </row>
    <row r="26" spans="1:26" s="35" customFormat="1" x14ac:dyDescent="0.25">
      <c r="A26" s="33"/>
      <c r="B26" s="33" t="s">
        <v>19</v>
      </c>
      <c r="C26" s="34"/>
      <c r="D26" s="34"/>
      <c r="F26" s="15"/>
      <c r="G26" s="33"/>
      <c r="H26" s="33"/>
      <c r="I26" s="56">
        <f t="shared" ref="I26:J26" si="4">SUM(I24:I25)</f>
        <v>8036767417</v>
      </c>
      <c r="J26" s="56">
        <f t="shared" si="4"/>
        <v>189501267</v>
      </c>
      <c r="K26" s="15"/>
      <c r="L26" s="33"/>
      <c r="M26" s="33"/>
      <c r="N26" s="56">
        <f t="shared" ref="N26:O26" si="5">SUM(N24:N25)</f>
        <v>11681697999</v>
      </c>
      <c r="O26" s="57">
        <f t="shared" si="5"/>
        <v>0</v>
      </c>
      <c r="P26" s="39"/>
      <c r="Q26" s="33"/>
      <c r="R26" s="40">
        <f t="shared" ref="R26:T26" si="6">SUM(R24:R25)</f>
        <v>0</v>
      </c>
      <c r="S26" s="57">
        <f t="shared" si="6"/>
        <v>14602123000</v>
      </c>
      <c r="T26" s="57">
        <f t="shared" si="6"/>
        <v>0</v>
      </c>
      <c r="V26" s="33"/>
      <c r="W26" s="40">
        <f t="shared" ref="W26:Y26" si="7">SUM(W24:W25)</f>
        <v>0</v>
      </c>
      <c r="X26" s="57">
        <f t="shared" si="7"/>
        <v>6632237000</v>
      </c>
      <c r="Y26" s="57">
        <f t="shared" si="7"/>
        <v>0</v>
      </c>
    </row>
    <row r="27" spans="1:26" x14ac:dyDescent="0.25">
      <c r="A27" s="4"/>
      <c r="B27" s="4"/>
    </row>
    <row r="28" spans="1:26" x14ac:dyDescent="0.25">
      <c r="A28" s="41">
        <v>1</v>
      </c>
      <c r="B28" s="42" t="s">
        <v>20</v>
      </c>
    </row>
    <row r="29" spans="1:26" x14ac:dyDescent="0.25">
      <c r="A29" s="44">
        <v>8</v>
      </c>
      <c r="B29" s="45" t="s">
        <v>21</v>
      </c>
    </row>
    <row r="30" spans="1:26" x14ac:dyDescent="0.25">
      <c r="A30" s="44">
        <v>19</v>
      </c>
      <c r="B30" s="45" t="s">
        <v>22</v>
      </c>
    </row>
    <row r="31" spans="1:26" x14ac:dyDescent="0.25">
      <c r="A31" s="44">
        <v>3</v>
      </c>
      <c r="B31" s="46" t="s">
        <v>23</v>
      </c>
    </row>
    <row r="32" spans="1:26" x14ac:dyDescent="0.25">
      <c r="A32" s="44"/>
      <c r="B32" s="46"/>
    </row>
    <row r="33" spans="1:25" s="4" customFormat="1" x14ac:dyDescent="0.25">
      <c r="A33" s="11" t="s">
        <v>4</v>
      </c>
      <c r="B33" s="11" t="s">
        <v>5</v>
      </c>
      <c r="C33" s="11" t="s">
        <v>6</v>
      </c>
      <c r="D33" s="11" t="s">
        <v>7</v>
      </c>
      <c r="G33" s="12">
        <v>2024</v>
      </c>
      <c r="H33" s="13"/>
      <c r="I33" s="13"/>
      <c r="J33" s="13"/>
      <c r="L33" s="12">
        <v>2025</v>
      </c>
      <c r="M33" s="13"/>
      <c r="N33" s="13"/>
      <c r="O33" s="13"/>
      <c r="Q33" s="12">
        <v>2026</v>
      </c>
      <c r="R33" s="13"/>
      <c r="S33" s="13"/>
      <c r="T33" s="13"/>
      <c r="V33" s="12">
        <v>2027</v>
      </c>
      <c r="W33" s="13"/>
      <c r="X33" s="13"/>
      <c r="Y33" s="13"/>
    </row>
    <row r="34" spans="1:25" s="4" customFormat="1" x14ac:dyDescent="0.25">
      <c r="A34" s="11"/>
      <c r="B34" s="11"/>
      <c r="C34" s="11"/>
      <c r="D34" s="11"/>
      <c r="G34" s="11" t="s">
        <v>9</v>
      </c>
      <c r="H34" s="11"/>
      <c r="I34" s="14" t="s">
        <v>10</v>
      </c>
      <c r="J34" s="14"/>
      <c r="L34" s="11" t="s">
        <v>9</v>
      </c>
      <c r="M34" s="11"/>
      <c r="N34" s="14" t="s">
        <v>10</v>
      </c>
      <c r="O34" s="14"/>
      <c r="Q34" s="11" t="s">
        <v>9</v>
      </c>
      <c r="R34" s="11"/>
      <c r="S34" s="14" t="s">
        <v>10</v>
      </c>
      <c r="T34" s="14"/>
      <c r="V34" s="11" t="s">
        <v>9</v>
      </c>
      <c r="W34" s="11"/>
      <c r="X34" s="14" t="s">
        <v>10</v>
      </c>
      <c r="Y34" s="14"/>
    </row>
    <row r="35" spans="1:25" s="4" customFormat="1" ht="15" customHeight="1" x14ac:dyDescent="0.25">
      <c r="A35" s="11"/>
      <c r="B35" s="11"/>
      <c r="C35" s="11"/>
      <c r="D35" s="11"/>
      <c r="E35" s="15"/>
      <c r="G35" s="16" t="s">
        <v>11</v>
      </c>
      <c r="H35" s="16" t="s">
        <v>12</v>
      </c>
      <c r="I35" s="17" t="s">
        <v>13</v>
      </c>
      <c r="J35" s="17" t="s">
        <v>14</v>
      </c>
      <c r="L35" s="16" t="s">
        <v>11</v>
      </c>
      <c r="M35" s="16" t="s">
        <v>12</v>
      </c>
      <c r="N35" s="17" t="s">
        <v>13</v>
      </c>
      <c r="O35" s="17" t="s">
        <v>14</v>
      </c>
      <c r="Q35" s="16" t="s">
        <v>11</v>
      </c>
      <c r="R35" s="16" t="s">
        <v>12</v>
      </c>
      <c r="S35" s="17" t="s">
        <v>13</v>
      </c>
      <c r="T35" s="17" t="s">
        <v>14</v>
      </c>
      <c r="V35" s="16" t="s">
        <v>11</v>
      </c>
      <c r="W35" s="16" t="s">
        <v>12</v>
      </c>
      <c r="X35" s="17" t="s">
        <v>13</v>
      </c>
      <c r="Y35" s="17" t="s">
        <v>14</v>
      </c>
    </row>
    <row r="36" spans="1:25" ht="45" x14ac:dyDescent="0.25">
      <c r="A36" s="18">
        <v>8071</v>
      </c>
      <c r="B36" s="19" t="s">
        <v>29</v>
      </c>
      <c r="C36" s="20" t="s">
        <v>30</v>
      </c>
      <c r="D36" s="20" t="s">
        <v>31</v>
      </c>
      <c r="G36" s="58">
        <f>+G37+G41</f>
        <v>202</v>
      </c>
      <c r="H36" s="58">
        <f>+H37+H41</f>
        <v>38</v>
      </c>
      <c r="I36" s="59">
        <f>+I44</f>
        <v>6573930450</v>
      </c>
      <c r="J36" s="59">
        <f>+J44</f>
        <v>436009500</v>
      </c>
      <c r="L36" s="58">
        <f>+L37+L41</f>
        <v>559</v>
      </c>
      <c r="M36" s="58">
        <f>+M37+M41</f>
        <v>0</v>
      </c>
      <c r="N36" s="59">
        <f>+N44</f>
        <v>24541919493</v>
      </c>
      <c r="O36" s="60">
        <f>+O44</f>
        <v>0</v>
      </c>
      <c r="Q36" s="58">
        <f>+Q37+Q41</f>
        <v>572</v>
      </c>
      <c r="R36" s="58">
        <f>+R37+R41</f>
        <v>0</v>
      </c>
      <c r="S36" s="60">
        <f>+S44</f>
        <v>26400535153</v>
      </c>
      <c r="T36" s="60">
        <f>+T44</f>
        <v>0</v>
      </c>
      <c r="V36" s="58">
        <f>+V37+V41</f>
        <v>667</v>
      </c>
      <c r="W36" s="58">
        <f>+W37+W41</f>
        <v>0</v>
      </c>
      <c r="X36" s="60">
        <f>+X44</f>
        <v>34657895136</v>
      </c>
      <c r="Y36" s="60">
        <f>+Y44</f>
        <v>0</v>
      </c>
    </row>
    <row r="37" spans="1:25" ht="66" customHeight="1" x14ac:dyDescent="0.25">
      <c r="A37" s="18"/>
      <c r="B37" s="19"/>
      <c r="C37" s="26" t="s">
        <v>32</v>
      </c>
      <c r="D37" s="26"/>
      <c r="E37" s="7">
        <v>152</v>
      </c>
      <c r="G37" s="27">
        <v>152</v>
      </c>
      <c r="H37" s="27">
        <v>31</v>
      </c>
      <c r="I37" s="61">
        <v>321098333</v>
      </c>
      <c r="J37" s="61">
        <v>21000000</v>
      </c>
      <c r="L37" s="27">
        <v>409</v>
      </c>
      <c r="M37" s="27"/>
      <c r="N37" s="61">
        <v>363517827</v>
      </c>
      <c r="O37" s="62"/>
      <c r="P37" s="62"/>
      <c r="Q37" s="27">
        <v>422</v>
      </c>
      <c r="R37" s="62"/>
      <c r="S37" s="63">
        <v>391217161</v>
      </c>
      <c r="T37" s="62"/>
      <c r="V37" s="27">
        <v>467</v>
      </c>
      <c r="W37" s="32"/>
      <c r="X37" s="63">
        <v>566091471</v>
      </c>
      <c r="Y37" s="62"/>
    </row>
    <row r="38" spans="1:25" ht="60" x14ac:dyDescent="0.25">
      <c r="A38" s="18"/>
      <c r="B38" s="19"/>
      <c r="C38" s="26" t="s">
        <v>33</v>
      </c>
      <c r="D38" s="26"/>
      <c r="E38" s="7">
        <v>152</v>
      </c>
      <c r="G38" s="27">
        <v>152</v>
      </c>
      <c r="H38" s="27">
        <v>0</v>
      </c>
      <c r="I38" s="61">
        <v>645096173</v>
      </c>
      <c r="J38" s="61"/>
      <c r="L38" s="27">
        <v>157</v>
      </c>
      <c r="M38" s="27"/>
      <c r="N38" s="61">
        <v>11020702393</v>
      </c>
      <c r="O38" s="62"/>
      <c r="P38" s="62"/>
      <c r="Q38" s="27">
        <v>169</v>
      </c>
      <c r="R38" s="62"/>
      <c r="S38" s="63">
        <v>11860457955</v>
      </c>
      <c r="T38" s="62"/>
      <c r="V38" s="27">
        <v>306</v>
      </c>
      <c r="W38" s="32"/>
      <c r="X38" s="63">
        <v>12523617348</v>
      </c>
      <c r="Y38" s="62"/>
    </row>
    <row r="39" spans="1:25" ht="75" x14ac:dyDescent="0.25">
      <c r="A39" s="18"/>
      <c r="B39" s="19"/>
      <c r="C39" s="26" t="s">
        <v>34</v>
      </c>
      <c r="D39" s="26"/>
      <c r="E39" s="7">
        <v>2000</v>
      </c>
      <c r="G39" s="64">
        <v>3000</v>
      </c>
      <c r="H39" s="27">
        <v>625</v>
      </c>
      <c r="I39" s="61">
        <v>247118875</v>
      </c>
      <c r="J39" s="61">
        <v>49087500</v>
      </c>
      <c r="L39" s="64">
        <v>6000</v>
      </c>
      <c r="M39" s="27"/>
      <c r="N39" s="61">
        <v>1938761744</v>
      </c>
      <c r="O39" s="62"/>
      <c r="Q39" s="64">
        <v>6000</v>
      </c>
      <c r="R39" s="32"/>
      <c r="S39" s="63">
        <v>2086491525</v>
      </c>
      <c r="T39" s="62"/>
      <c r="V39" s="64">
        <v>6000</v>
      </c>
      <c r="W39" s="32"/>
      <c r="X39" s="63">
        <v>3019154512</v>
      </c>
      <c r="Y39" s="62"/>
    </row>
    <row r="40" spans="1:25" ht="45" x14ac:dyDescent="0.25">
      <c r="A40" s="18"/>
      <c r="B40" s="19"/>
      <c r="C40" s="26" t="s">
        <v>35</v>
      </c>
      <c r="D40" s="26"/>
      <c r="E40" s="65">
        <v>1</v>
      </c>
      <c r="G40" s="66">
        <v>1</v>
      </c>
      <c r="H40" s="66">
        <v>0</v>
      </c>
      <c r="I40" s="61">
        <v>3682647002</v>
      </c>
      <c r="J40" s="61">
        <v>365922000</v>
      </c>
      <c r="L40" s="66">
        <v>1</v>
      </c>
      <c r="M40" s="27"/>
      <c r="N40" s="61">
        <v>3271660442</v>
      </c>
      <c r="O40" s="67"/>
      <c r="Q40" s="66">
        <v>1</v>
      </c>
      <c r="R40" s="32"/>
      <c r="S40" s="63">
        <v>3520954448</v>
      </c>
      <c r="T40" s="62"/>
      <c r="V40" s="66">
        <v>1</v>
      </c>
      <c r="W40" s="32"/>
      <c r="X40" s="63">
        <v>5094823239</v>
      </c>
      <c r="Y40" s="62"/>
    </row>
    <row r="41" spans="1:25" ht="60" x14ac:dyDescent="0.25">
      <c r="A41" s="18"/>
      <c r="B41" s="19"/>
      <c r="C41" s="26" t="s">
        <v>36</v>
      </c>
      <c r="D41" s="26"/>
      <c r="E41" s="7">
        <v>50</v>
      </c>
      <c r="G41" s="27">
        <v>50</v>
      </c>
      <c r="H41" s="27">
        <v>7</v>
      </c>
      <c r="I41" s="61">
        <v>158344139</v>
      </c>
      <c r="J41" s="68"/>
      <c r="L41" s="27">
        <v>150</v>
      </c>
      <c r="M41" s="27"/>
      <c r="N41" s="61">
        <v>307438606</v>
      </c>
      <c r="O41" s="62"/>
      <c r="Q41" s="27">
        <v>150</v>
      </c>
      <c r="R41" s="32"/>
      <c r="S41" s="63">
        <v>319435114</v>
      </c>
      <c r="T41" s="62"/>
      <c r="V41" s="27">
        <v>200</v>
      </c>
      <c r="W41" s="32"/>
      <c r="X41" s="63">
        <v>1557000000</v>
      </c>
      <c r="Y41" s="55"/>
    </row>
    <row r="42" spans="1:25" ht="75" x14ac:dyDescent="0.2">
      <c r="A42" s="18"/>
      <c r="B42" s="19"/>
      <c r="C42" s="26" t="s">
        <v>37</v>
      </c>
      <c r="D42" s="69"/>
      <c r="E42" s="65">
        <v>1</v>
      </c>
      <c r="G42" s="66">
        <v>1</v>
      </c>
      <c r="H42" s="66">
        <v>0</v>
      </c>
      <c r="I42" s="61">
        <v>1425097248</v>
      </c>
      <c r="J42" s="61"/>
      <c r="L42" s="66">
        <v>1</v>
      </c>
      <c r="M42" s="27"/>
      <c r="N42" s="61">
        <v>6670457609</v>
      </c>
      <c r="O42" s="55"/>
      <c r="Q42" s="66">
        <v>1</v>
      </c>
      <c r="R42" s="32"/>
      <c r="S42" s="63">
        <v>7178733187</v>
      </c>
      <c r="T42" s="55"/>
      <c r="V42" s="66">
        <v>1</v>
      </c>
      <c r="W42" s="32"/>
      <c r="X42" s="63">
        <v>10387631310</v>
      </c>
      <c r="Y42" s="55"/>
    </row>
    <row r="43" spans="1:25" ht="45" x14ac:dyDescent="0.2">
      <c r="A43" s="18"/>
      <c r="B43" s="19"/>
      <c r="C43" s="26" t="s">
        <v>38</v>
      </c>
      <c r="D43" s="69"/>
      <c r="E43" s="7">
        <v>8</v>
      </c>
      <c r="G43" s="29">
        <v>8</v>
      </c>
      <c r="H43" s="29">
        <v>0</v>
      </c>
      <c r="I43" s="61">
        <v>94528680</v>
      </c>
      <c r="J43" s="61"/>
      <c r="L43" s="29">
        <v>16</v>
      </c>
      <c r="M43" s="27"/>
      <c r="N43" s="61">
        <v>969380872</v>
      </c>
      <c r="O43" s="55"/>
      <c r="Q43" s="29">
        <v>16</v>
      </c>
      <c r="R43" s="32"/>
      <c r="S43" s="63">
        <v>1043245763</v>
      </c>
      <c r="T43" s="55"/>
      <c r="V43" s="29">
        <v>20</v>
      </c>
      <c r="W43" s="32"/>
      <c r="X43" s="63">
        <v>1509577256</v>
      </c>
      <c r="Y43" s="55"/>
    </row>
    <row r="44" spans="1:25" s="35" customFormat="1" x14ac:dyDescent="0.25">
      <c r="A44" s="33"/>
      <c r="B44" s="33" t="s">
        <v>19</v>
      </c>
      <c r="C44" s="34"/>
      <c r="D44" s="34"/>
      <c r="F44" s="15"/>
      <c r="G44" s="33"/>
      <c r="H44" s="33"/>
      <c r="I44" s="37">
        <f>SUM(I37:I43)</f>
        <v>6573930450</v>
      </c>
      <c r="J44" s="37">
        <f>SUM(J37:J43)</f>
        <v>436009500</v>
      </c>
      <c r="K44" s="15"/>
      <c r="L44" s="33"/>
      <c r="M44" s="33"/>
      <c r="N44" s="37">
        <f>SUM(N37:N43)</f>
        <v>24541919493</v>
      </c>
      <c r="O44" s="38"/>
      <c r="P44" s="39"/>
      <c r="Q44" s="33"/>
      <c r="R44" s="40"/>
      <c r="S44" s="38">
        <f>SUM(S37:S43)</f>
        <v>26400535153</v>
      </c>
      <c r="T44" s="38"/>
      <c r="V44" s="33"/>
      <c r="W44" s="40"/>
      <c r="X44" s="38">
        <f>SUM(X37:X43)</f>
        <v>34657895136</v>
      </c>
      <c r="Y44" s="38"/>
    </row>
    <row r="45" spans="1:25" x14ac:dyDescent="0.25">
      <c r="A45" s="4"/>
      <c r="B45" s="4"/>
    </row>
    <row r="46" spans="1:25" x14ac:dyDescent="0.25">
      <c r="A46" s="41">
        <v>1</v>
      </c>
      <c r="B46" s="42" t="s">
        <v>20</v>
      </c>
    </row>
    <row r="47" spans="1:25" x14ac:dyDescent="0.25">
      <c r="A47" s="44">
        <v>8</v>
      </c>
      <c r="B47" s="45" t="s">
        <v>21</v>
      </c>
      <c r="N47" s="70"/>
      <c r="O47" s="71"/>
      <c r="P47" s="71"/>
      <c r="Q47" s="72"/>
    </row>
    <row r="48" spans="1:25" x14ac:dyDescent="0.25">
      <c r="A48" s="44">
        <v>19</v>
      </c>
      <c r="B48" s="45" t="s">
        <v>22</v>
      </c>
    </row>
    <row r="49" spans="1:25" x14ac:dyDescent="0.25">
      <c r="A49" s="44">
        <v>3</v>
      </c>
      <c r="B49" s="46" t="s">
        <v>23</v>
      </c>
    </row>
    <row r="50" spans="1:25" x14ac:dyDescent="0.25">
      <c r="A50" s="4"/>
      <c r="B50" s="4"/>
    </row>
    <row r="51" spans="1:25" s="4" customFormat="1" x14ac:dyDescent="0.25">
      <c r="A51" s="11" t="s">
        <v>4</v>
      </c>
      <c r="B51" s="11" t="s">
        <v>5</v>
      </c>
      <c r="C51" s="11" t="s">
        <v>6</v>
      </c>
      <c r="D51" s="11" t="s">
        <v>7</v>
      </c>
      <c r="G51" s="12">
        <v>2024</v>
      </c>
      <c r="H51" s="13"/>
      <c r="I51" s="13"/>
      <c r="J51" s="13"/>
      <c r="L51" s="12">
        <v>2025</v>
      </c>
      <c r="M51" s="13"/>
      <c r="N51" s="13"/>
      <c r="O51" s="13"/>
      <c r="Q51" s="12">
        <v>2026</v>
      </c>
      <c r="R51" s="13"/>
      <c r="S51" s="13"/>
      <c r="T51" s="13"/>
      <c r="V51" s="12">
        <v>2027</v>
      </c>
      <c r="W51" s="13"/>
      <c r="X51" s="13"/>
      <c r="Y51" s="13"/>
    </row>
    <row r="52" spans="1:25" s="4" customFormat="1" x14ac:dyDescent="0.25">
      <c r="A52" s="11"/>
      <c r="B52" s="11"/>
      <c r="C52" s="11"/>
      <c r="D52" s="11"/>
      <c r="G52" s="11" t="s">
        <v>9</v>
      </c>
      <c r="H52" s="11"/>
      <c r="I52" s="14" t="s">
        <v>10</v>
      </c>
      <c r="J52" s="14"/>
      <c r="L52" s="11" t="s">
        <v>9</v>
      </c>
      <c r="M52" s="11"/>
      <c r="N52" s="14" t="s">
        <v>10</v>
      </c>
      <c r="O52" s="14"/>
      <c r="Q52" s="11" t="s">
        <v>9</v>
      </c>
      <c r="R52" s="11"/>
      <c r="S52" s="14" t="s">
        <v>10</v>
      </c>
      <c r="T52" s="14"/>
      <c r="V52" s="11" t="s">
        <v>9</v>
      </c>
      <c r="W52" s="11"/>
      <c r="X52" s="14" t="s">
        <v>10</v>
      </c>
      <c r="Y52" s="14"/>
    </row>
    <row r="53" spans="1:25" s="4" customFormat="1" ht="15" customHeight="1" x14ac:dyDescent="0.25">
      <c r="A53" s="11"/>
      <c r="B53" s="11"/>
      <c r="C53" s="11"/>
      <c r="D53" s="11"/>
      <c r="E53" s="15"/>
      <c r="G53" s="16" t="s">
        <v>11</v>
      </c>
      <c r="H53" s="16" t="s">
        <v>12</v>
      </c>
      <c r="I53" s="17" t="s">
        <v>13</v>
      </c>
      <c r="J53" s="17" t="s">
        <v>14</v>
      </c>
      <c r="L53" s="16" t="s">
        <v>11</v>
      </c>
      <c r="M53" s="16" t="s">
        <v>12</v>
      </c>
      <c r="N53" s="17" t="s">
        <v>13</v>
      </c>
      <c r="O53" s="17" t="s">
        <v>14</v>
      </c>
      <c r="Q53" s="16" t="s">
        <v>11</v>
      </c>
      <c r="R53" s="16" t="s">
        <v>12</v>
      </c>
      <c r="S53" s="17" t="s">
        <v>13</v>
      </c>
      <c r="T53" s="17" t="s">
        <v>14</v>
      </c>
      <c r="V53" s="16" t="s">
        <v>11</v>
      </c>
      <c r="W53" s="16" t="s">
        <v>12</v>
      </c>
      <c r="X53" s="17" t="s">
        <v>13</v>
      </c>
      <c r="Y53" s="17" t="s">
        <v>14</v>
      </c>
    </row>
    <row r="54" spans="1:25" s="4" customFormat="1" ht="15" customHeight="1" x14ac:dyDescent="0.25">
      <c r="A54" s="16"/>
      <c r="B54" s="16"/>
      <c r="C54" s="16"/>
      <c r="D54" s="16"/>
      <c r="E54" s="15"/>
      <c r="G54" s="73"/>
      <c r="H54" s="73"/>
      <c r="I54" s="74"/>
      <c r="J54" s="75"/>
      <c r="L54" s="73"/>
      <c r="M54" s="73"/>
      <c r="N54" s="74"/>
      <c r="O54" s="17"/>
      <c r="Q54" s="73"/>
      <c r="R54" s="73"/>
      <c r="S54" s="76"/>
      <c r="T54" s="17"/>
      <c r="V54" s="73"/>
      <c r="W54" s="73"/>
      <c r="X54" s="76"/>
      <c r="Y54" s="17"/>
    </row>
    <row r="55" spans="1:25" ht="45" x14ac:dyDescent="0.25">
      <c r="A55" s="18">
        <v>8013</v>
      </c>
      <c r="B55" s="19" t="s">
        <v>39</v>
      </c>
      <c r="C55" s="20" t="s">
        <v>40</v>
      </c>
      <c r="D55" s="20" t="s">
        <v>41</v>
      </c>
      <c r="E55" s="77">
        <f>+E58</f>
        <v>100</v>
      </c>
      <c r="G55" s="78">
        <f>SUM(G56:G58)</f>
        <v>100</v>
      </c>
      <c r="H55" s="78">
        <f>SUM(H56:H58)</f>
        <v>29</v>
      </c>
      <c r="I55" s="79">
        <f>SUM(I56:I58)</f>
        <v>470460481</v>
      </c>
      <c r="J55" s="79">
        <f>SUM(J56:J58)</f>
        <v>0</v>
      </c>
      <c r="L55" s="78">
        <f>SUM(L56:L58)</f>
        <v>802</v>
      </c>
      <c r="M55" s="78">
        <f>SUM(M56:M58)</f>
        <v>0</v>
      </c>
      <c r="N55" s="79">
        <f>SUM(N56:N58)</f>
        <v>5922229000</v>
      </c>
      <c r="O55" s="80">
        <f>SUM(O56:O58)</f>
        <v>0</v>
      </c>
      <c r="Q55" s="78">
        <f>SUM(Q56:Q58)</f>
        <v>1000</v>
      </c>
      <c r="R55" s="78">
        <f>SUM(R56:R58)</f>
        <v>0</v>
      </c>
      <c r="S55" s="79">
        <f>SUM(S56:S58)</f>
        <v>6580255000</v>
      </c>
      <c r="T55" s="79">
        <f>SUM(T56:T58)</f>
        <v>0</v>
      </c>
      <c r="V55" s="78">
        <f>SUM(V56:V58)</f>
        <v>100</v>
      </c>
      <c r="W55" s="78">
        <f>SUM(W56:W58)</f>
        <v>0</v>
      </c>
      <c r="X55" s="79">
        <f>SUM(X56:X58)</f>
        <v>658025000</v>
      </c>
      <c r="Y55" s="79">
        <f>SUM(Y56:Y58)</f>
        <v>0</v>
      </c>
    </row>
    <row r="56" spans="1:25" ht="30" hidden="1" x14ac:dyDescent="0.25">
      <c r="A56" s="18"/>
      <c r="B56" s="19"/>
      <c r="C56" s="26" t="s">
        <v>42</v>
      </c>
      <c r="D56" s="26"/>
      <c r="E56" s="81">
        <v>0</v>
      </c>
      <c r="G56" s="82">
        <v>0</v>
      </c>
      <c r="H56" s="82">
        <v>0</v>
      </c>
      <c r="I56" s="83"/>
      <c r="J56" s="84"/>
      <c r="L56" s="85">
        <v>1</v>
      </c>
      <c r="M56" s="86"/>
      <c r="N56" s="61">
        <v>296111450</v>
      </c>
      <c r="O56" s="87"/>
      <c r="Q56" s="82">
        <v>0</v>
      </c>
      <c r="R56" s="88"/>
      <c r="S56" s="63">
        <v>0</v>
      </c>
      <c r="T56" s="87"/>
      <c r="V56" s="82">
        <v>0</v>
      </c>
      <c r="W56" s="88"/>
      <c r="X56" s="63">
        <v>0</v>
      </c>
      <c r="Y56" s="87"/>
    </row>
    <row r="57" spans="1:25" ht="30" hidden="1" x14ac:dyDescent="0.25">
      <c r="A57" s="18"/>
      <c r="B57" s="19"/>
      <c r="C57" s="26" t="s">
        <v>43</v>
      </c>
      <c r="D57" s="26"/>
      <c r="E57" s="81">
        <v>0</v>
      </c>
      <c r="G57" s="82">
        <v>0</v>
      </c>
      <c r="H57" s="82">
        <v>0</v>
      </c>
      <c r="I57" s="83"/>
      <c r="J57" s="84"/>
      <c r="L57" s="85">
        <v>1</v>
      </c>
      <c r="M57" s="86"/>
      <c r="N57" s="61">
        <v>296111450</v>
      </c>
      <c r="O57" s="87"/>
      <c r="Q57" s="82">
        <v>0</v>
      </c>
      <c r="R57" s="88"/>
      <c r="S57" s="63">
        <v>658025500</v>
      </c>
      <c r="T57" s="87"/>
      <c r="V57" s="82">
        <v>0</v>
      </c>
      <c r="W57" s="88"/>
      <c r="X57" s="63">
        <v>592222900</v>
      </c>
      <c r="Y57" s="87"/>
    </row>
    <row r="58" spans="1:25" ht="45" x14ac:dyDescent="0.25">
      <c r="A58" s="18"/>
      <c r="B58" s="19"/>
      <c r="C58" s="26" t="s">
        <v>44</v>
      </c>
      <c r="D58" s="26"/>
      <c r="E58" s="32">
        <v>100</v>
      </c>
      <c r="G58" s="27">
        <v>100</v>
      </c>
      <c r="H58" s="27">
        <v>29</v>
      </c>
      <c r="I58" s="54">
        <v>470460481</v>
      </c>
      <c r="J58" s="54">
        <v>0</v>
      </c>
      <c r="L58" s="27">
        <v>800</v>
      </c>
      <c r="M58" s="27"/>
      <c r="N58" s="54">
        <v>5330006100</v>
      </c>
      <c r="O58" s="55"/>
      <c r="Q58" s="27">
        <v>1000</v>
      </c>
      <c r="R58" s="32"/>
      <c r="S58" s="55">
        <v>5922229500</v>
      </c>
      <c r="T58" s="55"/>
      <c r="V58" s="27">
        <v>100</v>
      </c>
      <c r="W58" s="32"/>
      <c r="X58" s="55">
        <v>65802100</v>
      </c>
      <c r="Y58" s="55"/>
    </row>
    <row r="59" spans="1:25" ht="30" x14ac:dyDescent="0.25">
      <c r="A59" s="18"/>
      <c r="B59" s="19"/>
      <c r="C59" s="20" t="s">
        <v>45</v>
      </c>
      <c r="D59" s="20"/>
      <c r="E59" s="77">
        <f>+E60</f>
        <v>1100</v>
      </c>
      <c r="G59" s="89">
        <f>+G60</f>
        <v>1100</v>
      </c>
      <c r="H59" s="78">
        <f>+H60</f>
        <v>0</v>
      </c>
      <c r="I59" s="79">
        <f>+I60</f>
        <v>0</v>
      </c>
      <c r="J59" s="90">
        <f>+J60</f>
        <v>0</v>
      </c>
      <c r="L59" s="89">
        <f>+L60</f>
        <v>8800</v>
      </c>
      <c r="M59" s="89">
        <f>+M60</f>
        <v>0</v>
      </c>
      <c r="N59" s="79">
        <f>+N60</f>
        <v>1392956000</v>
      </c>
      <c r="O59" s="91">
        <f>+O60</f>
        <v>0</v>
      </c>
      <c r="Q59" s="89">
        <f>+Q60</f>
        <v>11000</v>
      </c>
      <c r="R59" s="89">
        <f>+R60</f>
        <v>0</v>
      </c>
      <c r="S59" s="92">
        <f>+S60</f>
        <v>1547729000</v>
      </c>
      <c r="T59" s="91">
        <f>+T60</f>
        <v>0</v>
      </c>
      <c r="V59" s="89">
        <f>+V60</f>
        <v>1100</v>
      </c>
      <c r="W59" s="89">
        <f>+W60</f>
        <v>0</v>
      </c>
      <c r="X59" s="92">
        <f>+X60</f>
        <v>154773000</v>
      </c>
      <c r="Y59" s="91">
        <f>+Y60</f>
        <v>0</v>
      </c>
    </row>
    <row r="60" spans="1:25" ht="61.9" customHeight="1" x14ac:dyDescent="0.25">
      <c r="A60" s="18"/>
      <c r="B60" s="19"/>
      <c r="C60" s="26" t="s">
        <v>46</v>
      </c>
      <c r="D60" s="26"/>
      <c r="E60" s="32">
        <v>1100</v>
      </c>
      <c r="G60" s="27">
        <v>1100</v>
      </c>
      <c r="H60" s="27">
        <v>0</v>
      </c>
      <c r="I60" s="54">
        <v>0</v>
      </c>
      <c r="J60" s="54">
        <v>0</v>
      </c>
      <c r="L60" s="27">
        <v>8800</v>
      </c>
      <c r="M60" s="27"/>
      <c r="N60" s="54">
        <v>1392956000</v>
      </c>
      <c r="O60" s="55"/>
      <c r="Q60" s="27">
        <v>11000</v>
      </c>
      <c r="R60" s="32"/>
      <c r="S60" s="55">
        <v>1547729000</v>
      </c>
      <c r="T60" s="55"/>
      <c r="V60" s="27">
        <v>1100</v>
      </c>
      <c r="W60" s="32"/>
      <c r="X60" s="55">
        <v>154773000</v>
      </c>
      <c r="Y60" s="55"/>
    </row>
    <row r="61" spans="1:25" x14ac:dyDescent="0.25">
      <c r="A61" s="27"/>
      <c r="B61" s="27" t="s">
        <v>19</v>
      </c>
      <c r="C61" s="34"/>
      <c r="D61" s="34"/>
      <c r="E61" s="35"/>
      <c r="F61" s="15"/>
      <c r="G61" s="33"/>
      <c r="H61" s="33"/>
      <c r="I61" s="93">
        <f>+I59+I55</f>
        <v>470460481</v>
      </c>
      <c r="J61" s="93">
        <f>+J59+J55</f>
        <v>0</v>
      </c>
      <c r="K61" s="15"/>
      <c r="L61" s="33"/>
      <c r="M61" s="33"/>
      <c r="N61" s="93">
        <f>+N59+N55</f>
        <v>7315185000</v>
      </c>
      <c r="O61" s="94">
        <f>+O59+O55</f>
        <v>0</v>
      </c>
      <c r="P61" s="39"/>
      <c r="Q61" s="33"/>
      <c r="R61" s="40"/>
      <c r="S61" s="94">
        <f>+S59+S55</f>
        <v>8127984000</v>
      </c>
      <c r="T61" s="94">
        <f>+T59+T55</f>
        <v>0</v>
      </c>
      <c r="U61" s="35"/>
      <c r="V61" s="33"/>
      <c r="W61" s="40"/>
      <c r="X61" s="94">
        <f>+X59+X55</f>
        <v>812798000</v>
      </c>
      <c r="Y61" s="94">
        <f>+Y59+Y55</f>
        <v>0</v>
      </c>
    </row>
    <row r="62" spans="1:25" x14ac:dyDescent="0.25">
      <c r="A62" s="4"/>
      <c r="B62" s="4"/>
    </row>
    <row r="63" spans="1:25" x14ac:dyDescent="0.25">
      <c r="A63" s="41">
        <v>1</v>
      </c>
      <c r="B63" s="42" t="s">
        <v>20</v>
      </c>
    </row>
    <row r="64" spans="1:25" x14ac:dyDescent="0.25">
      <c r="A64" s="44">
        <v>8</v>
      </c>
      <c r="B64" s="45" t="s">
        <v>21</v>
      </c>
    </row>
    <row r="65" spans="1:25" x14ac:dyDescent="0.25">
      <c r="A65" s="44">
        <v>19</v>
      </c>
      <c r="B65" s="45" t="s">
        <v>22</v>
      </c>
    </row>
    <row r="66" spans="1:25" x14ac:dyDescent="0.25">
      <c r="A66" s="44">
        <v>3</v>
      </c>
      <c r="B66" s="46" t="s">
        <v>23</v>
      </c>
    </row>
    <row r="67" spans="1:25" x14ac:dyDescent="0.25">
      <c r="A67" s="44"/>
      <c r="B67" s="46"/>
    </row>
    <row r="68" spans="1:25" x14ac:dyDescent="0.25">
      <c r="A68" s="44"/>
      <c r="B68" s="46"/>
    </row>
    <row r="69" spans="1:25" s="4" customFormat="1" x14ac:dyDescent="0.25">
      <c r="A69" s="11" t="s">
        <v>4</v>
      </c>
      <c r="B69" s="11" t="s">
        <v>5</v>
      </c>
      <c r="C69" s="11" t="s">
        <v>6</v>
      </c>
      <c r="D69" s="11" t="s">
        <v>7</v>
      </c>
      <c r="G69" s="12">
        <v>2024</v>
      </c>
      <c r="H69" s="13"/>
      <c r="I69" s="13"/>
      <c r="J69" s="13"/>
      <c r="L69" s="12">
        <v>2025</v>
      </c>
      <c r="M69" s="13"/>
      <c r="N69" s="13"/>
      <c r="O69" s="13"/>
      <c r="Q69" s="12">
        <v>2026</v>
      </c>
      <c r="R69" s="13"/>
      <c r="S69" s="13"/>
      <c r="T69" s="13"/>
      <c r="V69" s="12">
        <v>2027</v>
      </c>
      <c r="W69" s="13"/>
      <c r="X69" s="13"/>
      <c r="Y69" s="13"/>
    </row>
    <row r="70" spans="1:25" s="4" customFormat="1" x14ac:dyDescent="0.25">
      <c r="A70" s="11"/>
      <c r="B70" s="11"/>
      <c r="C70" s="11"/>
      <c r="D70" s="11"/>
      <c r="G70" s="11" t="s">
        <v>9</v>
      </c>
      <c r="H70" s="11"/>
      <c r="I70" s="14" t="s">
        <v>10</v>
      </c>
      <c r="J70" s="14"/>
      <c r="L70" s="11" t="s">
        <v>9</v>
      </c>
      <c r="M70" s="11"/>
      <c r="N70" s="14" t="s">
        <v>10</v>
      </c>
      <c r="O70" s="14"/>
      <c r="Q70" s="11" t="s">
        <v>9</v>
      </c>
      <c r="R70" s="11"/>
      <c r="S70" s="14" t="s">
        <v>10</v>
      </c>
      <c r="T70" s="14"/>
      <c r="V70" s="11" t="s">
        <v>9</v>
      </c>
      <c r="W70" s="11"/>
      <c r="X70" s="14" t="s">
        <v>10</v>
      </c>
      <c r="Y70" s="14"/>
    </row>
    <row r="71" spans="1:25" s="4" customFormat="1" ht="15" customHeight="1" x14ac:dyDescent="0.25">
      <c r="A71" s="11"/>
      <c r="B71" s="11"/>
      <c r="C71" s="11"/>
      <c r="D71" s="11"/>
      <c r="E71" s="15"/>
      <c r="G71" s="16" t="s">
        <v>11</v>
      </c>
      <c r="H71" s="16" t="s">
        <v>12</v>
      </c>
      <c r="I71" s="17" t="s">
        <v>13</v>
      </c>
      <c r="J71" s="17" t="s">
        <v>14</v>
      </c>
      <c r="L71" s="16" t="s">
        <v>11</v>
      </c>
      <c r="M71" s="16" t="s">
        <v>12</v>
      </c>
      <c r="N71" s="17" t="s">
        <v>13</v>
      </c>
      <c r="O71" s="17" t="s">
        <v>14</v>
      </c>
      <c r="Q71" s="16" t="s">
        <v>11</v>
      </c>
      <c r="R71" s="16" t="s">
        <v>12</v>
      </c>
      <c r="S71" s="17" t="s">
        <v>13</v>
      </c>
      <c r="T71" s="17" t="s">
        <v>14</v>
      </c>
      <c r="V71" s="16" t="s">
        <v>11</v>
      </c>
      <c r="W71" s="16" t="s">
        <v>12</v>
      </c>
      <c r="X71" s="17" t="s">
        <v>13</v>
      </c>
      <c r="Y71" s="17" t="s">
        <v>14</v>
      </c>
    </row>
    <row r="72" spans="1:25" s="4" customFormat="1" ht="15" customHeight="1" x14ac:dyDescent="0.25">
      <c r="A72" s="16"/>
      <c r="B72" s="16"/>
      <c r="C72" s="16"/>
      <c r="D72" s="16"/>
      <c r="E72" s="15"/>
      <c r="G72" s="73"/>
      <c r="H72" s="73"/>
      <c r="I72" s="74"/>
      <c r="J72" s="75"/>
      <c r="L72" s="73"/>
      <c r="M72" s="73"/>
      <c r="N72" s="74"/>
      <c r="O72" s="17"/>
      <c r="Q72" s="73"/>
      <c r="R72" s="73"/>
      <c r="S72" s="76"/>
      <c r="T72" s="17"/>
      <c r="V72" s="73"/>
      <c r="W72" s="73"/>
      <c r="X72" s="76"/>
      <c r="Y72" s="17"/>
    </row>
    <row r="73" spans="1:25" s="96" customFormat="1" ht="45" x14ac:dyDescent="0.25">
      <c r="A73" s="18">
        <v>8040</v>
      </c>
      <c r="B73" s="19" t="s">
        <v>47</v>
      </c>
      <c r="C73" s="20" t="s">
        <v>48</v>
      </c>
      <c r="D73" s="20" t="s">
        <v>49</v>
      </c>
      <c r="E73" s="95"/>
      <c r="G73" s="78">
        <f>+G74</f>
        <v>100</v>
      </c>
      <c r="H73" s="78">
        <f>+H74</f>
        <v>20</v>
      </c>
      <c r="I73" s="79">
        <f>+I77</f>
        <v>4571621125</v>
      </c>
      <c r="J73" s="79">
        <f>+J74+J75</f>
        <v>484377250</v>
      </c>
      <c r="L73" s="78">
        <f>+L74</f>
        <v>800</v>
      </c>
      <c r="M73" s="78">
        <f>+M74</f>
        <v>0</v>
      </c>
      <c r="N73" s="79">
        <f>+N77</f>
        <v>11000400000</v>
      </c>
      <c r="O73" s="80">
        <f>+O77</f>
        <v>0</v>
      </c>
      <c r="P73" s="97"/>
      <c r="Q73" s="78">
        <f>+Q74</f>
        <v>1225</v>
      </c>
      <c r="R73" s="78">
        <f>+R74</f>
        <v>0</v>
      </c>
      <c r="S73" s="79">
        <f>+S77</f>
        <v>11500000000</v>
      </c>
      <c r="T73" s="79">
        <f>+T77</f>
        <v>0</v>
      </c>
      <c r="V73" s="78">
        <f>+V74</f>
        <v>1025</v>
      </c>
      <c r="W73" s="78">
        <f>+W74</f>
        <v>0</v>
      </c>
      <c r="X73" s="79">
        <f>+X77</f>
        <v>11814623000</v>
      </c>
      <c r="Y73" s="79">
        <f>+Y77</f>
        <v>0</v>
      </c>
    </row>
    <row r="74" spans="1:25" s="4" customFormat="1" ht="45" x14ac:dyDescent="0.25">
      <c r="A74" s="18"/>
      <c r="B74" s="19"/>
      <c r="C74" s="26" t="s">
        <v>50</v>
      </c>
      <c r="D74" s="26"/>
      <c r="E74" s="27">
        <v>100</v>
      </c>
      <c r="G74" s="27">
        <v>100</v>
      </c>
      <c r="H74" s="27">
        <v>20</v>
      </c>
      <c r="I74" s="30">
        <v>4331621125</v>
      </c>
      <c r="J74" s="30">
        <v>384377250</v>
      </c>
      <c r="L74" s="27">
        <v>800</v>
      </c>
      <c r="M74" s="27"/>
      <c r="N74" s="30">
        <v>4990800000</v>
      </c>
      <c r="O74" s="31"/>
      <c r="P74" s="6"/>
      <c r="Q74" s="27">
        <v>1225</v>
      </c>
      <c r="R74" s="32"/>
      <c r="S74" s="31">
        <v>5970064000</v>
      </c>
      <c r="T74" s="31"/>
      <c r="V74" s="27">
        <v>1025</v>
      </c>
      <c r="W74" s="32"/>
      <c r="X74" s="31">
        <v>7512692120</v>
      </c>
      <c r="Y74" s="31"/>
    </row>
    <row r="75" spans="1:25" s="4" customFormat="1" ht="30" x14ac:dyDescent="0.25">
      <c r="A75" s="18"/>
      <c r="B75" s="19"/>
      <c r="C75" s="26" t="s">
        <v>51</v>
      </c>
      <c r="D75" s="26"/>
      <c r="E75" s="27">
        <v>0</v>
      </c>
      <c r="G75" s="27">
        <v>0</v>
      </c>
      <c r="H75" s="27">
        <v>0</v>
      </c>
      <c r="I75" s="30">
        <v>240000000</v>
      </c>
      <c r="J75" s="30">
        <v>100000000</v>
      </c>
      <c r="L75" s="27">
        <v>1</v>
      </c>
      <c r="M75" s="27"/>
      <c r="N75" s="30">
        <v>259200000</v>
      </c>
      <c r="O75" s="31"/>
      <c r="P75" s="6"/>
      <c r="Q75" s="27">
        <v>0</v>
      </c>
      <c r="R75" s="32"/>
      <c r="S75" s="31">
        <v>279936000</v>
      </c>
      <c r="T75" s="31"/>
      <c r="V75" s="27">
        <v>1</v>
      </c>
      <c r="W75" s="32"/>
      <c r="X75" s="31">
        <v>302330880</v>
      </c>
      <c r="Y75" s="31"/>
    </row>
    <row r="76" spans="1:25" s="4" customFormat="1" hidden="1" x14ac:dyDescent="0.25">
      <c r="A76" s="98"/>
      <c r="B76" s="27"/>
      <c r="C76" s="99" t="s">
        <v>52</v>
      </c>
      <c r="D76" s="26"/>
      <c r="E76" s="27">
        <v>0</v>
      </c>
      <c r="G76" s="27">
        <v>0</v>
      </c>
      <c r="H76" s="27">
        <v>0</v>
      </c>
      <c r="I76" s="30">
        <v>0</v>
      </c>
      <c r="J76" s="30">
        <v>0</v>
      </c>
      <c r="L76" s="27">
        <v>1</v>
      </c>
      <c r="M76" s="27"/>
      <c r="N76" s="30">
        <v>5750400000</v>
      </c>
      <c r="O76" s="31"/>
      <c r="P76" s="6"/>
      <c r="Q76" s="27">
        <v>0</v>
      </c>
      <c r="R76" s="32"/>
      <c r="S76" s="31">
        <v>5250000000</v>
      </c>
      <c r="T76" s="31"/>
      <c r="V76" s="27">
        <v>1</v>
      </c>
      <c r="W76" s="32"/>
      <c r="X76" s="31">
        <v>3999600000</v>
      </c>
      <c r="Y76" s="31"/>
    </row>
    <row r="77" spans="1:25" s="35" customFormat="1" x14ac:dyDescent="0.25">
      <c r="A77" s="33"/>
      <c r="B77" s="33" t="s">
        <v>19</v>
      </c>
      <c r="C77" s="34"/>
      <c r="D77" s="34"/>
      <c r="F77" s="15"/>
      <c r="G77" s="33"/>
      <c r="H77" s="33"/>
      <c r="I77" s="37">
        <f>SUM(I74:I76)</f>
        <v>4571621125</v>
      </c>
      <c r="J77" s="37">
        <f>SUM(J74:J76)</f>
        <v>484377250</v>
      </c>
      <c r="K77" s="15"/>
      <c r="L77" s="33"/>
      <c r="M77" s="33"/>
      <c r="N77" s="37">
        <f>SUM(N74:N76)</f>
        <v>11000400000</v>
      </c>
      <c r="O77" s="37">
        <f>SUM(O74:O76)</f>
        <v>0</v>
      </c>
      <c r="P77" s="39"/>
      <c r="Q77" s="33"/>
      <c r="R77" s="40"/>
      <c r="S77" s="37">
        <f>SUM(S74:S76)</f>
        <v>11500000000</v>
      </c>
      <c r="T77" s="37">
        <f>SUM(T74:T76)</f>
        <v>0</v>
      </c>
      <c r="V77" s="33"/>
      <c r="W77" s="40"/>
      <c r="X77" s="37">
        <f>SUM(X74:X76)</f>
        <v>11814623000</v>
      </c>
      <c r="Y77" s="37">
        <f>SUM(Y74:Y76)</f>
        <v>0</v>
      </c>
    </row>
    <row r="78" spans="1:25" x14ac:dyDescent="0.25">
      <c r="A78" s="4"/>
      <c r="B78" s="4"/>
      <c r="C78" s="100"/>
      <c r="E78" s="101"/>
    </row>
    <row r="79" spans="1:25" x14ac:dyDescent="0.25">
      <c r="A79" s="41">
        <v>1</v>
      </c>
      <c r="B79" s="42" t="s">
        <v>20</v>
      </c>
      <c r="C79" s="100"/>
      <c r="E79" s="101"/>
    </row>
    <row r="80" spans="1:25" x14ac:dyDescent="0.25">
      <c r="A80" s="44">
        <v>8</v>
      </c>
      <c r="B80" s="45" t="s">
        <v>21</v>
      </c>
      <c r="C80" s="100"/>
      <c r="E80" s="101"/>
    </row>
    <row r="81" spans="1:25" x14ac:dyDescent="0.25">
      <c r="A81" s="44">
        <v>19</v>
      </c>
      <c r="B81" s="45" t="s">
        <v>22</v>
      </c>
      <c r="C81" s="100"/>
      <c r="E81" s="101"/>
    </row>
    <row r="82" spans="1:25" x14ac:dyDescent="0.25">
      <c r="A82" s="44">
        <v>3</v>
      </c>
      <c r="B82" s="46" t="s">
        <v>23</v>
      </c>
      <c r="C82" s="100"/>
      <c r="E82" s="101"/>
    </row>
    <row r="83" spans="1:25" x14ac:dyDescent="0.25">
      <c r="A83" s="44"/>
      <c r="B83" s="46"/>
      <c r="C83" s="100"/>
      <c r="E83" s="101"/>
    </row>
    <row r="84" spans="1:25" s="4" customFormat="1" x14ac:dyDescent="0.25">
      <c r="A84" s="11" t="s">
        <v>4</v>
      </c>
      <c r="B84" s="11" t="s">
        <v>5</v>
      </c>
      <c r="C84" s="11" t="s">
        <v>6</v>
      </c>
      <c r="D84" s="11" t="s">
        <v>7</v>
      </c>
      <c r="G84" s="12">
        <v>2024</v>
      </c>
      <c r="H84" s="13"/>
      <c r="I84" s="13"/>
      <c r="J84" s="13"/>
      <c r="L84" s="12">
        <v>2025</v>
      </c>
      <c r="M84" s="13"/>
      <c r="N84" s="13"/>
      <c r="O84" s="13"/>
      <c r="Q84" s="12">
        <v>2026</v>
      </c>
      <c r="R84" s="13"/>
      <c r="S84" s="13"/>
      <c r="T84" s="13"/>
      <c r="V84" s="12">
        <v>2027</v>
      </c>
      <c r="W84" s="13"/>
      <c r="X84" s="13"/>
      <c r="Y84" s="13"/>
    </row>
    <row r="85" spans="1:25" s="4" customFormat="1" x14ac:dyDescent="0.25">
      <c r="A85" s="11"/>
      <c r="B85" s="11"/>
      <c r="C85" s="11"/>
      <c r="D85" s="11"/>
      <c r="G85" s="11" t="s">
        <v>9</v>
      </c>
      <c r="H85" s="11"/>
      <c r="I85" s="14" t="s">
        <v>10</v>
      </c>
      <c r="J85" s="14"/>
      <c r="L85" s="11" t="s">
        <v>9</v>
      </c>
      <c r="M85" s="11"/>
      <c r="N85" s="14" t="s">
        <v>10</v>
      </c>
      <c r="O85" s="14"/>
      <c r="Q85" s="11" t="s">
        <v>9</v>
      </c>
      <c r="R85" s="11"/>
      <c r="S85" s="14" t="s">
        <v>10</v>
      </c>
      <c r="T85" s="14"/>
      <c r="V85" s="11" t="s">
        <v>9</v>
      </c>
      <c r="W85" s="11"/>
      <c r="X85" s="14" t="s">
        <v>10</v>
      </c>
      <c r="Y85" s="14"/>
    </row>
    <row r="86" spans="1:25" s="4" customFormat="1" ht="15" customHeight="1" x14ac:dyDescent="0.25">
      <c r="A86" s="11"/>
      <c r="B86" s="11"/>
      <c r="C86" s="11"/>
      <c r="D86" s="11"/>
      <c r="E86" s="15"/>
      <c r="G86" s="16" t="s">
        <v>11</v>
      </c>
      <c r="H86" s="16" t="s">
        <v>12</v>
      </c>
      <c r="I86" s="17" t="s">
        <v>13</v>
      </c>
      <c r="J86" s="17" t="s">
        <v>14</v>
      </c>
      <c r="L86" s="16" t="s">
        <v>11</v>
      </c>
      <c r="M86" s="16" t="s">
        <v>12</v>
      </c>
      <c r="N86" s="17" t="s">
        <v>13</v>
      </c>
      <c r="O86" s="17" t="s">
        <v>14</v>
      </c>
      <c r="Q86" s="16" t="s">
        <v>11</v>
      </c>
      <c r="R86" s="16" t="s">
        <v>12</v>
      </c>
      <c r="S86" s="17" t="s">
        <v>13</v>
      </c>
      <c r="T86" s="17" t="s">
        <v>14</v>
      </c>
      <c r="V86" s="16" t="s">
        <v>11</v>
      </c>
      <c r="W86" s="16" t="s">
        <v>12</v>
      </c>
      <c r="X86" s="17" t="s">
        <v>13</v>
      </c>
      <c r="Y86" s="17" t="s">
        <v>14</v>
      </c>
    </row>
    <row r="87" spans="1:25" ht="75" x14ac:dyDescent="0.25">
      <c r="A87" s="18">
        <v>8039</v>
      </c>
      <c r="B87" s="19" t="s">
        <v>53</v>
      </c>
      <c r="C87" s="20" t="s">
        <v>54</v>
      </c>
      <c r="D87" s="20" t="s">
        <v>55</v>
      </c>
      <c r="E87" s="102">
        <f>SUM(E88:E90)</f>
        <v>0.75</v>
      </c>
      <c r="F87" s="102">
        <f t="shared" ref="F87" si="8">SUM(F88:F90)</f>
        <v>0</v>
      </c>
      <c r="G87" s="102">
        <f>+G88+G89+G90</f>
        <v>1</v>
      </c>
      <c r="H87" s="102">
        <v>0.99129999999999996</v>
      </c>
      <c r="I87" s="50">
        <f>+I91</f>
        <v>7693107995</v>
      </c>
      <c r="J87" s="50">
        <f>+J91</f>
        <v>665693531</v>
      </c>
      <c r="K87" s="102">
        <f t="shared" ref="K87" si="9">SUM(K88:K90)</f>
        <v>0</v>
      </c>
      <c r="L87" s="102">
        <f>+L88+L89+L90</f>
        <v>1</v>
      </c>
      <c r="M87" s="102">
        <f>SUM(M88:M90)</f>
        <v>0</v>
      </c>
      <c r="N87" s="50">
        <f>+N91</f>
        <v>18190198000</v>
      </c>
      <c r="O87" s="50">
        <f>+O91</f>
        <v>0</v>
      </c>
      <c r="Q87" s="102">
        <f>+Q88+Q89+Q90</f>
        <v>1</v>
      </c>
      <c r="R87" s="103">
        <f t="shared" ref="R87" si="10">SUM(R88:R90)</f>
        <v>0</v>
      </c>
      <c r="S87" s="50">
        <f>+S91</f>
        <v>15132358000</v>
      </c>
      <c r="T87" s="50">
        <f>+T91</f>
        <v>0</v>
      </c>
      <c r="V87" s="102">
        <f>+V88+V89+V90</f>
        <v>1</v>
      </c>
      <c r="W87" s="103">
        <f t="shared" ref="W87" si="11">SUM(W88:W90)</f>
        <v>0</v>
      </c>
      <c r="X87" s="50">
        <f>+X91</f>
        <v>22057547268</v>
      </c>
      <c r="Y87" s="50">
        <f>+Y91</f>
        <v>0</v>
      </c>
    </row>
    <row r="88" spans="1:25" ht="45" x14ac:dyDescent="0.25">
      <c r="A88" s="18"/>
      <c r="B88" s="19"/>
      <c r="C88" s="104" t="s">
        <v>56</v>
      </c>
      <c r="D88" s="26"/>
      <c r="E88" s="105">
        <v>0.25</v>
      </c>
      <c r="G88" s="105">
        <v>0.5</v>
      </c>
      <c r="H88" s="105">
        <v>1</v>
      </c>
      <c r="I88" s="30">
        <v>4636809349</v>
      </c>
      <c r="J88" s="30">
        <v>665693531</v>
      </c>
      <c r="L88" s="105">
        <v>0.5</v>
      </c>
      <c r="M88" s="27"/>
      <c r="N88" s="30">
        <v>9095099000</v>
      </c>
      <c r="O88" s="31"/>
      <c r="Q88" s="105">
        <v>0.5</v>
      </c>
      <c r="R88" s="32"/>
      <c r="S88" s="31">
        <v>7566179000</v>
      </c>
      <c r="T88" s="31"/>
      <c r="V88" s="105">
        <v>0.5</v>
      </c>
      <c r="W88" s="32"/>
      <c r="X88" s="31">
        <v>11028773634</v>
      </c>
      <c r="Y88" s="31"/>
    </row>
    <row r="89" spans="1:25" ht="45" x14ac:dyDescent="0.25">
      <c r="A89" s="18"/>
      <c r="B89" s="19"/>
      <c r="C89" s="104" t="s">
        <v>57</v>
      </c>
      <c r="D89" s="26"/>
      <c r="E89" s="105">
        <v>0.25</v>
      </c>
      <c r="G89" s="105">
        <v>0.25</v>
      </c>
      <c r="H89" s="105">
        <v>0.9667</v>
      </c>
      <c r="I89" s="30">
        <v>716500000</v>
      </c>
      <c r="J89" s="30">
        <v>0</v>
      </c>
      <c r="L89" s="105">
        <v>0.25</v>
      </c>
      <c r="M89" s="27"/>
      <c r="N89" s="30">
        <v>4547549500</v>
      </c>
      <c r="O89" s="31"/>
      <c r="Q89" s="105">
        <v>0.25</v>
      </c>
      <c r="R89" s="32"/>
      <c r="S89" s="31">
        <v>3783089500</v>
      </c>
      <c r="T89" s="31"/>
      <c r="V89" s="105">
        <v>0.25</v>
      </c>
      <c r="W89" s="32"/>
      <c r="X89" s="31">
        <v>5514386817</v>
      </c>
      <c r="Y89" s="31"/>
    </row>
    <row r="90" spans="1:25" ht="45" x14ac:dyDescent="0.25">
      <c r="A90" s="18"/>
      <c r="B90" s="19"/>
      <c r="C90" s="104" t="s">
        <v>58</v>
      </c>
      <c r="D90" s="26"/>
      <c r="E90" s="105">
        <v>0.25</v>
      </c>
      <c r="G90" s="105">
        <v>0.25</v>
      </c>
      <c r="H90" s="105">
        <v>1</v>
      </c>
      <c r="I90" s="30">
        <v>2339798646</v>
      </c>
      <c r="J90" s="30">
        <v>0</v>
      </c>
      <c r="L90" s="105">
        <v>0.25</v>
      </c>
      <c r="M90" s="27"/>
      <c r="N90" s="30">
        <v>4547549500</v>
      </c>
      <c r="O90" s="31"/>
      <c r="Q90" s="105">
        <v>0.25</v>
      </c>
      <c r="R90" s="32"/>
      <c r="S90" s="31">
        <v>3783089500</v>
      </c>
      <c r="T90" s="31"/>
      <c r="V90" s="105">
        <v>0.25</v>
      </c>
      <c r="W90" s="32"/>
      <c r="X90" s="31">
        <v>5514386817</v>
      </c>
      <c r="Y90" s="31"/>
    </row>
    <row r="91" spans="1:25" s="35" customFormat="1" x14ac:dyDescent="0.25">
      <c r="A91" s="33"/>
      <c r="B91" s="33" t="s">
        <v>19</v>
      </c>
      <c r="C91" s="34"/>
      <c r="D91" s="34"/>
      <c r="F91" s="15"/>
      <c r="G91" s="106"/>
      <c r="H91" s="106"/>
      <c r="I91" s="37">
        <f>SUM(I88:I90)</f>
        <v>7693107995</v>
      </c>
      <c r="J91" s="37">
        <f>SUM(J88:J90)</f>
        <v>665693531</v>
      </c>
      <c r="K91" s="15"/>
      <c r="L91" s="106"/>
      <c r="M91" s="106"/>
      <c r="N91" s="37">
        <f>SUM(N88:N90)</f>
        <v>18190198000</v>
      </c>
      <c r="O91" s="38">
        <f t="shared" ref="O91" si="12">SUM(O88:O90)</f>
        <v>0</v>
      </c>
      <c r="P91" s="39"/>
      <c r="Q91" s="106"/>
      <c r="R91" s="107"/>
      <c r="S91" s="38">
        <f t="shared" ref="S91:T91" si="13">SUM(S88:S90)</f>
        <v>15132358000</v>
      </c>
      <c r="T91" s="38">
        <f t="shared" si="13"/>
        <v>0</v>
      </c>
      <c r="V91" s="106"/>
      <c r="W91" s="107"/>
      <c r="X91" s="38">
        <f t="shared" ref="X91:Y91" si="14">SUM(X88:X90)</f>
        <v>22057547268</v>
      </c>
      <c r="Y91" s="38">
        <f t="shared" si="14"/>
        <v>0</v>
      </c>
    </row>
    <row r="93" spans="1:25" x14ac:dyDescent="0.25">
      <c r="A93" s="41">
        <v>1</v>
      </c>
      <c r="B93" s="42" t="s">
        <v>20</v>
      </c>
      <c r="I93" s="108">
        <f>+I13+I26+I44+I61+I77+I91</f>
        <v>39543001479</v>
      </c>
      <c r="J93" s="108">
        <f>+J13+J26+J44+J61+J77+J91</f>
        <v>3078519955</v>
      </c>
    </row>
    <row r="94" spans="1:25" x14ac:dyDescent="0.25">
      <c r="A94" s="44">
        <v>8</v>
      </c>
      <c r="B94" s="45" t="s">
        <v>21</v>
      </c>
    </row>
    <row r="95" spans="1:25" x14ac:dyDescent="0.25">
      <c r="A95" s="44">
        <v>19</v>
      </c>
      <c r="B95" s="45" t="s">
        <v>22</v>
      </c>
    </row>
    <row r="96" spans="1:25" x14ac:dyDescent="0.25">
      <c r="A96" s="44">
        <v>3</v>
      </c>
      <c r="B96" s="46" t="s">
        <v>23</v>
      </c>
    </row>
  </sheetData>
  <mergeCells count="117">
    <mergeCell ref="V85:W85"/>
    <mergeCell ref="X85:Y85"/>
    <mergeCell ref="A87:A90"/>
    <mergeCell ref="B87:B90"/>
    <mergeCell ref="G84:J84"/>
    <mergeCell ref="L84:O84"/>
    <mergeCell ref="Q84:T84"/>
    <mergeCell ref="V84:Y84"/>
    <mergeCell ref="G85:H85"/>
    <mergeCell ref="I85:J85"/>
    <mergeCell ref="L85:M85"/>
    <mergeCell ref="N85:O85"/>
    <mergeCell ref="Q85:R85"/>
    <mergeCell ref="S85:T85"/>
    <mergeCell ref="A73:A75"/>
    <mergeCell ref="B73:B75"/>
    <mergeCell ref="A84:A86"/>
    <mergeCell ref="B84:B86"/>
    <mergeCell ref="C84:C86"/>
    <mergeCell ref="D84:D86"/>
    <mergeCell ref="Q69:T69"/>
    <mergeCell ref="V69:Y69"/>
    <mergeCell ref="G70:H70"/>
    <mergeCell ref="I70:J70"/>
    <mergeCell ref="L70:M70"/>
    <mergeCell ref="N70:O70"/>
    <mergeCell ref="Q70:R70"/>
    <mergeCell ref="S70:T70"/>
    <mergeCell ref="V70:W70"/>
    <mergeCell ref="X70:Y70"/>
    <mergeCell ref="V52:W52"/>
    <mergeCell ref="X52:Y52"/>
    <mergeCell ref="A55:A60"/>
    <mergeCell ref="B55:B60"/>
    <mergeCell ref="A69:A71"/>
    <mergeCell ref="B69:B71"/>
    <mergeCell ref="C69:C71"/>
    <mergeCell ref="D69:D71"/>
    <mergeCell ref="G69:J69"/>
    <mergeCell ref="L69:O69"/>
    <mergeCell ref="G51:J51"/>
    <mergeCell ref="L51:O51"/>
    <mergeCell ref="Q51:T51"/>
    <mergeCell ref="V51:Y51"/>
    <mergeCell ref="G52:H52"/>
    <mergeCell ref="I52:J52"/>
    <mergeCell ref="L52:M52"/>
    <mergeCell ref="N52:O52"/>
    <mergeCell ref="Q52:R52"/>
    <mergeCell ref="S52:T52"/>
    <mergeCell ref="A36:A43"/>
    <mergeCell ref="B36:B43"/>
    <mergeCell ref="A51:A53"/>
    <mergeCell ref="B51:B53"/>
    <mergeCell ref="C51:C53"/>
    <mergeCell ref="D51:D53"/>
    <mergeCell ref="V33:Y33"/>
    <mergeCell ref="G34:H34"/>
    <mergeCell ref="I34:J34"/>
    <mergeCell ref="L34:M34"/>
    <mergeCell ref="N34:O34"/>
    <mergeCell ref="Q34:R34"/>
    <mergeCell ref="S34:T34"/>
    <mergeCell ref="V34:W34"/>
    <mergeCell ref="X34:Y34"/>
    <mergeCell ref="X21:Y21"/>
    <mergeCell ref="A23:A25"/>
    <mergeCell ref="B23:B25"/>
    <mergeCell ref="A33:A35"/>
    <mergeCell ref="B33:B35"/>
    <mergeCell ref="C33:C35"/>
    <mergeCell ref="D33:D35"/>
    <mergeCell ref="G33:J33"/>
    <mergeCell ref="L33:O33"/>
    <mergeCell ref="Q33:T33"/>
    <mergeCell ref="I21:J21"/>
    <mergeCell ref="L21:M21"/>
    <mergeCell ref="N21:O21"/>
    <mergeCell ref="Q21:R21"/>
    <mergeCell ref="S21:T21"/>
    <mergeCell ref="V21:W21"/>
    <mergeCell ref="C17:Z17"/>
    <mergeCell ref="A20:A22"/>
    <mergeCell ref="B20:B22"/>
    <mergeCell ref="C20:C22"/>
    <mergeCell ref="D20:D22"/>
    <mergeCell ref="G20:J20"/>
    <mergeCell ref="L20:O20"/>
    <mergeCell ref="Q20:T20"/>
    <mergeCell ref="V20:Y20"/>
    <mergeCell ref="G21:H21"/>
    <mergeCell ref="X9:Y9"/>
    <mergeCell ref="A11:A12"/>
    <mergeCell ref="B11:B12"/>
    <mergeCell ref="C14:Z14"/>
    <mergeCell ref="C15:Z15"/>
    <mergeCell ref="C16:Z16"/>
    <mergeCell ref="L8:O8"/>
    <mergeCell ref="Q8:T8"/>
    <mergeCell ref="V8:Y8"/>
    <mergeCell ref="G9:H9"/>
    <mergeCell ref="I9:J9"/>
    <mergeCell ref="L9:M9"/>
    <mergeCell ref="N9:O9"/>
    <mergeCell ref="Q9:R9"/>
    <mergeCell ref="S9:T9"/>
    <mergeCell ref="V9:W9"/>
    <mergeCell ref="A1:J1"/>
    <mergeCell ref="A2:J2"/>
    <mergeCell ref="A3:J3"/>
    <mergeCell ref="A4:J4"/>
    <mergeCell ref="A5:J5"/>
    <mergeCell ref="A8:A10"/>
    <mergeCell ref="B8:B10"/>
    <mergeCell ref="C8:C10"/>
    <mergeCell ref="D8:D10"/>
    <mergeCell ref="G8:J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Gómez</dc:creator>
  <cp:lastModifiedBy>Adriana Gómez</cp:lastModifiedBy>
  <dcterms:created xsi:type="dcterms:W3CDTF">2026-09-09T03:56:58Z</dcterms:created>
  <dcterms:modified xsi:type="dcterms:W3CDTF">2026-09-09T03:57:13Z</dcterms:modified>
</cp:coreProperties>
</file>