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luisa\Documents\Trabajos\CVP\PTEP\2026\"/>
    </mc:Choice>
  </mc:AlternateContent>
  <xr:revisionPtr revIDLastSave="0" documentId="13_ncr:1_{F12792FE-518B-4AEF-92C8-715C59C77B4A}" xr6:coauthVersionLast="47" xr6:coauthVersionMax="47" xr10:uidLastSave="{00000000-0000-0000-0000-000000000000}"/>
  <bookViews>
    <workbookView xWindow="-120" yWindow="-120" windowWidth="29040" windowHeight="15720" xr2:uid="{00000000-000D-0000-FFFF-FFFF00000000}"/>
  </bookViews>
  <sheets>
    <sheet name="Componente Transversal" sheetId="3" r:id="rId1"/>
    <sheet name="Estrategia PTEP" sheetId="4" r:id="rId2"/>
    <sheet name="Resultados" sheetId="6" r:id="rId3"/>
  </sheets>
  <definedNames>
    <definedName name="_xlnm._FilterDatabase" localSheetId="1" hidden="1">'Estrategia PTEP'!$A$3:$U$60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4" l="1"/>
  <c r="B45" i="4"/>
  <c r="B46" i="4"/>
  <c r="B47" i="4"/>
  <c r="B48" i="4"/>
  <c r="B49" i="4"/>
  <c r="B50" i="4"/>
  <c r="B51" i="4"/>
  <c r="B52" i="4"/>
  <c r="B53" i="4" s="1"/>
  <c r="B54" i="4" s="1"/>
  <c r="B55" i="4" s="1"/>
  <c r="B56" i="4" s="1"/>
  <c r="B57" i="4" s="1"/>
  <c r="B58" i="4" s="1"/>
  <c r="B59" i="4" s="1"/>
  <c r="G59" i="4"/>
  <c r="G6" i="4"/>
  <c r="S6" i="4" s="1"/>
  <c r="N6" i="4" l="1"/>
  <c r="G7" i="4"/>
  <c r="N7" i="4" s="1"/>
  <c r="G8" i="4"/>
  <c r="S8" i="4" s="1"/>
  <c r="G9" i="4"/>
  <c r="S9" i="4" s="1"/>
  <c r="G10" i="4"/>
  <c r="S10" i="4" s="1"/>
  <c r="G11" i="4"/>
  <c r="N11" i="4" s="1"/>
  <c r="G12" i="4"/>
  <c r="N12" i="4" s="1"/>
  <c r="G13" i="4"/>
  <c r="S13" i="4" s="1"/>
  <c r="G14" i="4"/>
  <c r="N14" i="4" s="1"/>
  <c r="G15" i="4"/>
  <c r="N15" i="4" s="1"/>
  <c r="G16" i="4"/>
  <c r="S16" i="4" s="1"/>
  <c r="G17" i="4"/>
  <c r="N17" i="4" s="1"/>
  <c r="G18" i="4"/>
  <c r="S18" i="4" s="1"/>
  <c r="G19" i="4"/>
  <c r="N19" i="4" s="1"/>
  <c r="G20" i="4"/>
  <c r="N20" i="4" s="1"/>
  <c r="G21" i="4"/>
  <c r="N21" i="4" s="1"/>
  <c r="G22" i="4"/>
  <c r="N22" i="4" s="1"/>
  <c r="G23" i="4"/>
  <c r="N23" i="4" s="1"/>
  <c r="G24" i="4"/>
  <c r="S24" i="4" s="1"/>
  <c r="G25" i="4"/>
  <c r="S25" i="4" s="1"/>
  <c r="G26" i="4"/>
  <c r="S26" i="4" s="1"/>
  <c r="G27" i="4"/>
  <c r="S27" i="4" s="1"/>
  <c r="G28" i="4"/>
  <c r="N28" i="4" s="1"/>
  <c r="G29" i="4"/>
  <c r="S29" i="4" s="1"/>
  <c r="G30" i="4"/>
  <c r="S30" i="4" s="1"/>
  <c r="G31" i="4"/>
  <c r="N31" i="4" s="1"/>
  <c r="G32" i="4"/>
  <c r="S32" i="4" s="1"/>
  <c r="S33" i="4"/>
  <c r="G34" i="4"/>
  <c r="S34" i="4" s="1"/>
  <c r="G35" i="4"/>
  <c r="S35" i="4" s="1"/>
  <c r="G36" i="4"/>
  <c r="S36" i="4" s="1"/>
  <c r="G37" i="4"/>
  <c r="S37" i="4" s="1"/>
  <c r="G38" i="4"/>
  <c r="S38" i="4" s="1"/>
  <c r="G39" i="4"/>
  <c r="S39" i="4" s="1"/>
  <c r="G40" i="4"/>
  <c r="S40" i="4" s="1"/>
  <c r="G41" i="4"/>
  <c r="S41" i="4" s="1"/>
  <c r="G42" i="4"/>
  <c r="S42" i="4" s="1"/>
  <c r="G43" i="4"/>
  <c r="S43" i="4" s="1"/>
  <c r="G44" i="4"/>
  <c r="S44" i="4" s="1"/>
  <c r="G46" i="4"/>
  <c r="S46" i="4" s="1"/>
  <c r="G47" i="4"/>
  <c r="S47" i="4" s="1"/>
  <c r="G48" i="4"/>
  <c r="S48" i="4" s="1"/>
  <c r="G49" i="4"/>
  <c r="N49" i="4" s="1"/>
  <c r="G50" i="4"/>
  <c r="N50" i="4" s="1"/>
  <c r="G51" i="4"/>
  <c r="S51" i="4" s="1"/>
  <c r="G52" i="4"/>
  <c r="S52" i="4" s="1"/>
  <c r="G53" i="4"/>
  <c r="N53" i="4" s="1"/>
  <c r="G54" i="4"/>
  <c r="S54" i="4" s="1"/>
  <c r="G55" i="4"/>
  <c r="N55" i="4" s="1"/>
  <c r="G56" i="4"/>
  <c r="N56" i="4" s="1"/>
  <c r="G57" i="4"/>
  <c r="N57" i="4" s="1"/>
  <c r="G58" i="4"/>
  <c r="S58" i="4" s="1"/>
  <c r="N59" i="4"/>
  <c r="B7" i="4"/>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D7" i="6" l="1"/>
  <c r="N47" i="4"/>
  <c r="N41" i="4"/>
  <c r="S53" i="4"/>
  <c r="S59" i="4"/>
  <c r="N40" i="4"/>
  <c r="S50" i="4"/>
  <c r="N33" i="4"/>
  <c r="N26" i="4"/>
  <c r="S28" i="4"/>
  <c r="N25" i="4"/>
  <c r="S12" i="4"/>
  <c r="N24" i="4"/>
  <c r="S11" i="4"/>
  <c r="N13" i="4"/>
  <c r="S7" i="4"/>
  <c r="N10" i="4"/>
  <c r="N51" i="4"/>
  <c r="S15" i="4"/>
  <c r="N32" i="4"/>
  <c r="N46" i="4"/>
  <c r="N30" i="4"/>
  <c r="N44" i="4"/>
  <c r="N29" i="4"/>
  <c r="N9" i="4"/>
  <c r="S31" i="4"/>
  <c r="N43" i="4"/>
  <c r="N8" i="4"/>
  <c r="S14" i="4"/>
  <c r="N42" i="4"/>
  <c r="N27" i="4"/>
  <c r="N39" i="4"/>
  <c r="N38" i="4"/>
  <c r="N52" i="4"/>
  <c r="N37" i="4"/>
  <c r="N58" i="4"/>
  <c r="S57" i="4"/>
  <c r="S55" i="4"/>
  <c r="S56" i="4"/>
  <c r="N54" i="4"/>
  <c r="S49" i="4"/>
  <c r="T47" i="4" s="1"/>
  <c r="N48" i="4"/>
  <c r="N36" i="4"/>
  <c r="T34" i="4"/>
  <c r="N35" i="4"/>
  <c r="N34" i="4"/>
  <c r="S23" i="4"/>
  <c r="S22" i="4"/>
  <c r="S21" i="4"/>
  <c r="S20" i="4"/>
  <c r="S19" i="4"/>
  <c r="N18" i="4"/>
  <c r="S17" i="4"/>
  <c r="N16" i="4"/>
  <c r="O14" i="4" s="1"/>
  <c r="C5" i="6" l="1"/>
  <c r="T6" i="4"/>
  <c r="O47" i="4"/>
  <c r="D9" i="6"/>
  <c r="C8" i="6"/>
  <c r="D10" i="6"/>
  <c r="C6" i="6"/>
  <c r="D4" i="6"/>
  <c r="D11" i="6" s="1"/>
  <c r="O50" i="4"/>
  <c r="T21" i="4"/>
  <c r="D6" i="6"/>
  <c r="O21" i="4"/>
  <c r="T14" i="4"/>
  <c r="D5" i="6"/>
  <c r="D8" i="6"/>
  <c r="C7" i="6"/>
  <c r="O54" i="4"/>
  <c r="C10" i="6"/>
  <c r="C4" i="6"/>
  <c r="T50" i="4"/>
  <c r="C9" i="6"/>
  <c r="T54" i="4"/>
  <c r="O34" i="4"/>
  <c r="C11" i="6" l="1"/>
  <c r="T60" i="4"/>
  <c r="O60" i="4"/>
  <c r="O6" i="4"/>
</calcChain>
</file>

<file path=xl/sharedStrings.xml><?xml version="1.0" encoding="utf-8"?>
<sst xmlns="http://schemas.openxmlformats.org/spreadsheetml/2006/main" count="298" uniqueCount="210">
  <si>
    <t>No. Actividad</t>
  </si>
  <si>
    <t>Actividad</t>
  </si>
  <si>
    <t>Responsable</t>
  </si>
  <si>
    <t>Oficina Asesora de Planeación</t>
  </si>
  <si>
    <t>Oficina Asesora de Comunicaciones</t>
  </si>
  <si>
    <t>Aplicar encuestas de medición de la satisfacción a los beneficiarios de los programas de la Caja de la Vivienda Popular.</t>
  </si>
  <si>
    <t>Subdirección Administrativa</t>
  </si>
  <si>
    <t>Dirección Jurídica</t>
  </si>
  <si>
    <t>Gestión del riesgo</t>
  </si>
  <si>
    <t>Redes y articulación</t>
  </si>
  <si>
    <t>Iniciativas adicionales</t>
  </si>
  <si>
    <t xml:space="preserve">Establecer instrumentos para gestionar los riesgos a la integridad: conflictos de intereses, soborno, corrupción y fraude. </t>
  </si>
  <si>
    <t>Adoptar instrumentos que contemplen todas las actividades que realizan en desarrollo de la CVP con respecto a la administración de riesgos de Lavado de Activos y Financiación del Terrorismo y Financiación de la Proliferación de Armas de Destrucción Masiva (SARLAFT/FP)</t>
  </si>
  <si>
    <t>Identificar y publicar las necesidades de información que requiere conocer la ciudadanía frente a los servicios que garantiza la Entidad</t>
  </si>
  <si>
    <t>Mapa de riesgos actualizados</t>
  </si>
  <si>
    <t>Cultura de la legalidad y Estado Abierto</t>
  </si>
  <si>
    <t>Socializar los puntos de atención al ciudadano a traves de los canales institucionales de la Entidad.</t>
  </si>
  <si>
    <t>Temáticas</t>
  </si>
  <si>
    <t>Estrategia de rendición de cuentas implementada</t>
  </si>
  <si>
    <t>Calendario publicado</t>
  </si>
  <si>
    <t>Socializaciones puntos de atención</t>
  </si>
  <si>
    <t>Comunidad de práctica</t>
  </si>
  <si>
    <t>Implementación del plan de participación, control social y rendición de cuentas</t>
  </si>
  <si>
    <t>Plan de acción implementado y evaluado</t>
  </si>
  <si>
    <t>Componente</t>
  </si>
  <si>
    <t>Transversal</t>
  </si>
  <si>
    <t>Declaración</t>
  </si>
  <si>
    <t>Objetivo general</t>
  </si>
  <si>
    <t>Objetivos específicos</t>
  </si>
  <si>
    <t>Alcance</t>
  </si>
  <si>
    <t>Planeación</t>
  </si>
  <si>
    <t>Campañas de los días nacional e internacional de lucha contra la corrupción</t>
  </si>
  <si>
    <t>Socializaciones</t>
  </si>
  <si>
    <t>Monitoreo, administración y supervisión</t>
  </si>
  <si>
    <t>Para lograr un correcto cumplimiento del Programa de Transparencia y Ética Pública 2025 -2026 de la Caja de la Vivienda Popular, se definen los roles para el monitoreo, administración y supervisión del Programa, conforme al Anexo técnico de la Secretaría de Transparencia, se establecen los siguientes roles:</t>
  </si>
  <si>
    <t>Rol</t>
  </si>
  <si>
    <t>Línea de defensa</t>
  </si>
  <si>
    <t>Actividades</t>
  </si>
  <si>
    <t>Monitoreo</t>
  </si>
  <si>
    <t>Administración</t>
  </si>
  <si>
    <t>Supervisión</t>
  </si>
  <si>
    <t>Comité Institucional de Gestión y Desempeño</t>
  </si>
  <si>
    <t>Línea estratégica</t>
  </si>
  <si>
    <t>Líderes de Procesos y sus
equipos de trabajo</t>
  </si>
  <si>
    <t>Primera línea</t>
  </si>
  <si>
    <t>Segunda línea</t>
  </si>
  <si>
    <t>Reportes</t>
  </si>
  <si>
    <t>Auditoría y mejora</t>
  </si>
  <si>
    <t>Tercera línea</t>
  </si>
  <si>
    <t>La Caja de la Vivienda Popular se compromete a implementar acciones de transparencia y lucha contra la corrupción en el marco de su gestión, a través de la adopción de su Programa de Transparencia y Ética Pública 2025 -2026, definiendo acciones que permitan expresar el compromiso de no tolerancia con la corrupción para la construcción de la confianza para vivir mejor, como parte del propósito superior de la Entidad.
La construcción del presente Programa de Transparencia y Ética Pública se hace de manera participativa, mediante el involucramiento de las diferentes dependencias de la entidad y bajo el liderazgo de la Oficina Asesora de Planeación, y de la intervención de la ciudadanía y grupos de valor de la entidad, quienes tienen la posibilidad de acceder a este documento para revisarlo y plantear observaciones, con el fin de que lo establecido allí responda a sus necesidades y expectativas.</t>
  </si>
  <si>
    <t xml:space="preserve">El Programa de Transparencia y Ética Pública aplica para todos los servidores públicos (funcionarios y contratistas) y demás actores que contribuyen a la ejecución y cumplimiento de las metas y objetivos estratégicos de la entidad, los cuales en el marco de sus competencias, deberán efectuar de manera transparente sus funciones, roles u obligaciones, en virtud de lo definido en el código de integridad de la entidad, permitiendo así contribuir con la cultura de la legalidad.
</t>
  </si>
  <si>
    <t>Oficina Asesora de Control Interno</t>
  </si>
  <si>
    <t>Control de cambios</t>
  </si>
  <si>
    <t>Fecha</t>
  </si>
  <si>
    <t>Versión</t>
  </si>
  <si>
    <t>Descripción</t>
  </si>
  <si>
    <t>Medidas de Debida Diligencia y Prevención de Lavado de Activos y Financiación del Terrorismo</t>
  </si>
  <si>
    <t>Informe diagnóstico del estado actual de la política y prácticas internas</t>
  </si>
  <si>
    <t>Plan de sensibilización implementado, con registro de actividades ejecutadas.</t>
  </si>
  <si>
    <t>Revisar y analizar la situación actual de los lineamientos y prácticas internas relacionadas con la gestión del riesgo de Lavado de Activos, Financiación del Terrorismo y Financiación de la Proliferación de Armas de Destrucción Masiva (SARLAFT/FP).</t>
  </si>
  <si>
    <t>Establecer mecanismos de divulgación y acciones de sensibilización para promover el conocimiento y cumplimiento de la política de gestión del riesgo Lavado de Activos, Financiación del Terrorismo y Financiación de la Proliferación de Armas de Destrucción Masiva (SARLAFT/FP) en la entidad.</t>
  </si>
  <si>
    <t>Formular y hacer seguimiento al plan de trabajo de implementación del modelo de prevención de los riesgos de  Lavado de Activos, Financiación del Terrorismo y Financiación de la Proliferación de Armas de Destrucción Masiva (SARLAFT/FP).</t>
  </si>
  <si>
    <t>Diseñar, validar, adoptar e implementar los procesos y procedimientos para la gestión del riesgo SARLAFT/FP, conforme a la normativa vigente y las mejores prácticas del sector, asegurando su aprobación por los órganos de gobierno e integración en los procesos organizacionales.</t>
  </si>
  <si>
    <t>Equipo de gobierno abierto e innovación</t>
  </si>
  <si>
    <t>Información publicada</t>
  </si>
  <si>
    <t>Areas misionales</t>
  </si>
  <si>
    <t>Dirección de Gestión Corporativa</t>
  </si>
  <si>
    <t>-</t>
  </si>
  <si>
    <t>Areas misionales
Dirección de Gestión Corporativa
Equipo de gobierno abierto e innovación</t>
  </si>
  <si>
    <t>Subdirección Administrativa
Oficina Asesora de Comunicaciones
Dirección de Gestión Corporativa
Equipo de gobierno abierto e innovación</t>
  </si>
  <si>
    <t>Identificar y actualizar el mapa de redes externas en relación con el modelo de relacionamiento de la entidad, sobre las entidades sobre las que la CVP tiene control y entidades que ejercen control sobre la organización</t>
  </si>
  <si>
    <t>Socialización de resultados</t>
  </si>
  <si>
    <t>Elaborar el Manual para el desarrollo del principio de debida diligencia en todas las interacciones con contrapartes en las que exista una exposición a riesgos para la integridad pública, contar con una función de cumplimiento y formular las herramientas de gestión necesarias, conforme a las características definidas en la Guía para la Gestión Integral del Riesgo en Entidades Públicas Versión 7 de 2025</t>
  </si>
  <si>
    <t>Establecer un procedimiento para la verificación de la identidad de las contrapartes y evaluación de su historial, para detectar cualquier vinculación con actividades sospechosas</t>
  </si>
  <si>
    <t>Establecer un lineamiento para el tratamiento de los hallazgos en los casos de debida diligencia, e informar a las autoridades competentes</t>
  </si>
  <si>
    <t>Formular la Política Institucional de Antilavado de Activos, Contra la Financiación del Terrorismo y Contra la Financiación de la Proliferación de Armas de Destrucción Masiva (ALA/CFT/CFP).</t>
  </si>
  <si>
    <t>Formular la Política Institucional de Antisoborno.</t>
  </si>
  <si>
    <t>Formular la Política Institucional de Antifraude</t>
  </si>
  <si>
    <t>Formular el Procedimiento para el reporte de operaciones sospechosas.</t>
  </si>
  <si>
    <t>Manual</t>
  </si>
  <si>
    <t>Procedimiento</t>
  </si>
  <si>
    <t>Lineamiento</t>
  </si>
  <si>
    <t>Política Institucional de Antilavado de Activos, Contra la Financiación del Terrorismo y Contra la Financiación de la Proliferación de Armas de Destrucción Masiva (ALA/CFT/CFP)</t>
  </si>
  <si>
    <t>Política Institucional de Antisoborno.</t>
  </si>
  <si>
    <t>Política Institucional de Antifraude</t>
  </si>
  <si>
    <t>Identificar riesgos para la integridad pública, de acuerdo con el Sistema de Gestión de Riesgos para la Integridad Pública</t>
  </si>
  <si>
    <t>Subdirección Administrativa
Dirección Jurídica</t>
  </si>
  <si>
    <t>Todos los procesos</t>
  </si>
  <si>
    <t>Todas las dependencias</t>
  </si>
  <si>
    <t xml:space="preserve">Oficina Asesora de Comunicaciones
</t>
  </si>
  <si>
    <t>Realizar seguimiento y evaluar el nivel de publicación y actualización de los instrumentos de gestión de la información.</t>
  </si>
  <si>
    <t>Identificar temas relevantes que se deban documentar como parte de la gestión de conocimiento desde el proceso de Servicio al Ciudadano en Lengua de Señas Colombiana</t>
  </si>
  <si>
    <t>Realizar seguimiento a la participación de la entidad en las instancias interinstitucionales en las que, por ley, debe participar y para el seguimiento a los compromisos adquiridos</t>
  </si>
  <si>
    <t>Implementar comunidades internas para el intercambio de información relevante para la toma de decisiones, la gestión de riesgos, la promoción de la transparencia y la gestión ética de los asuntos públicos. El instrumento debe contemplar mecanismos de seguimiento a la participación y a los compromisos adquiridos por o en las comunidades.</t>
  </si>
  <si>
    <t>PROGRAMA DE TRANSPARENCIA Y ÉTICA PÚBLICA 2025 - 2026 V2
CAJA DE LA VIVIENDA POPULAR</t>
  </si>
  <si>
    <t>Fecha Inicio</t>
  </si>
  <si>
    <t>Fecha Fin</t>
  </si>
  <si>
    <t>Oficina TIC</t>
  </si>
  <si>
    <t>Subdirección Administrativa
Dirección de Gestión Corporativa</t>
  </si>
  <si>
    <t>Redes externas: Red Anticorrupción de control interno con la
Secretaria de Transparencia Reporte línea ética de forma (Semestral)</t>
  </si>
  <si>
    <t>Oficina de Control Interno</t>
  </si>
  <si>
    <t>Informe de reporte en la Red Anticorrupción de Control Interno</t>
  </si>
  <si>
    <t>Medición de apropiación al Código de integridad.</t>
  </si>
  <si>
    <t>Promoción del Código de integridad, encaminadas a reforzar las conductas éticas en la Entidad.</t>
  </si>
  <si>
    <t>Estructurar y ejecutar el plan institucional para fortalecer la política de integridad y conflicto de interés</t>
  </si>
  <si>
    <t>Socializar los lineamientos para que los servidores realicen la
declaración proactiva de bienes y rentas dando cumplimiento a la
normatividad vigente (semestral)</t>
  </si>
  <si>
    <t>Identificación, clasificación, valoración, evaluación y monitoreo de
los riesgos operativos a través de la herramienta utilizada para la gestión de riesgos, conforme a los lineamientos de la Guía de Administración Integral de Riesgos en las Entidades Públicas V7 emitida por el DAFP, y los lineamientos internos.</t>
  </si>
  <si>
    <t>Fortalecer en la sede electrónica los criterios de conformidad de nivel AAA de acuerdo con la Guía de Accesibilidad de Contenidos Web (Web Content Accesibillity Guidelines – WCAG)</t>
  </si>
  <si>
    <t>Realizar capacitación al personal para el manejo de personas
con discapacidad (física, visual, cognitiva).</t>
  </si>
  <si>
    <t>Incluir en la actualización del mapa de riesgos, los indicadores clave (KPI) y los ajustes requeridos en la Guía de Administración Integral de Riesgos en las Entidades Públicas V7 emitida por el DAFP</t>
  </si>
  <si>
    <t>Presentar la evaluación del Programa de Transparencia y Ética Pública y socializados en el marco del Comité Institucional de Gestión y Desempeño</t>
  </si>
  <si>
    <t>Dirección de Gestión Corporativa
Oficina Asesora de Planeación</t>
  </si>
  <si>
    <t>Establecer alianzas estratégicas interinstitucionales que permitan aunar esfuerzos en la prevención y denuncia de delitos LAFT</t>
  </si>
  <si>
    <t>Informe de PQRSD</t>
  </si>
  <si>
    <t>Oficina Asesora de Comunicaciones
Oficina Asesora de Planeación</t>
  </si>
  <si>
    <t>Direcciones Misionales</t>
  </si>
  <si>
    <t>Monitorear la implementación de la estrategia de racionalización de trámites.</t>
  </si>
  <si>
    <t>Area líder</t>
  </si>
  <si>
    <t>Area de apoyo</t>
  </si>
  <si>
    <t>* Prevenir, gestionar y administrar los riesgos de lavado de activos, financiación del terrorismo y proliferación de armas y riesgos de corrupción, para fortalecer la gestión de riesgos en la entidad, de acuerdo con la metodología que establezca la Secretaría de Transparencia de la Presidencia de la República.
* Fortalecer las redes interinstitucionales para la prevención de actos de corrupción, transparencia y legalidad, mediante el seguimiento y actualización del mapa de redes y articulación.
* Fomentar los canales de denuncia de presuntos actos de corrupción para aumentar confianza en la ciudadanía y grupos de valor mediante la adopción de los instrumentos dispuestos por la ley.
* Desarrollar iniciativas de transparencia, Estado abierto, acceso a la información pública y cultura de legalidad, para promover la participación ciudadana incidente, mediante los diferentes mecanismos estipulados por la Ley.</t>
  </si>
  <si>
    <t>Consolidar una cultura de legalidad e integridad en la Caja de la Vivienda Popular para prevenir, detectar y mitigar riesgos de corrupción</t>
  </si>
  <si>
    <r>
      <t xml:space="preserve">De acuerdo con lo establecido en el Anexo técnico de los Programas de Transparencia y Ética Pública del Decreto 1122 de 2024, emitido por la Secretaría de Transparencia de la Presidencia de la República, se establece las siguientes etapas para la construcción y adopción del Programa de Transparencia y Ética Pública - PTEP 2025 -2026:
</t>
    </r>
    <r>
      <rPr>
        <b/>
        <sz val="14"/>
        <rFont val="Arial"/>
        <family val="2"/>
      </rPr>
      <t xml:space="preserve">
• Formulación: </t>
    </r>
    <r>
      <rPr>
        <sz val="14"/>
        <rFont val="Arial"/>
        <family val="2"/>
      </rPr>
      <t xml:space="preserve">Es la etapa en la que se realiza el planteamiento de las acciones para el componente trasversal y el componente programático del PTEP 2025 -2026 y de su Plan de Ejecución y Seguimiento anual a cargo de todas las áreas responsables y bajo el liderazgo de la Oficina Asesora de Planeación.
</t>
    </r>
    <r>
      <rPr>
        <b/>
        <sz val="14"/>
        <rFont val="Arial"/>
        <family val="2"/>
      </rPr>
      <t xml:space="preserve">• Validación: </t>
    </r>
    <r>
      <rPr>
        <sz val="14"/>
        <rFont val="Arial"/>
        <family val="2"/>
      </rPr>
      <t>Es el momento en el cual el PTEP y su Plan de Ejecución y Seguimiento anual se someten</t>
    </r>
    <r>
      <rPr>
        <strike/>
        <sz val="14"/>
        <rFont val="Arial"/>
        <family val="2"/>
      </rPr>
      <t>rán</t>
    </r>
    <r>
      <rPr>
        <sz val="14"/>
        <rFont val="Arial"/>
        <family val="2"/>
      </rPr>
      <t xml:space="preserve"> a validación de la ciudadanía, grupos de valor y colaboradores de la entidad, con el fin de recibir retroalimentación de lo que fue planteado en la etapa de formulación.
</t>
    </r>
    <r>
      <rPr>
        <b/>
        <sz val="14"/>
        <rFont val="Arial"/>
        <family val="2"/>
      </rPr>
      <t xml:space="preserve">• Consolidación: </t>
    </r>
    <r>
      <rPr>
        <sz val="14"/>
        <rFont val="Arial"/>
        <family val="2"/>
      </rPr>
      <t xml:space="preserve">Es el momento en el que se realizarán los ajustes correspondientes, de acuerdo con las observaciones que hayan sido recibidas en la etapa de validación para obtener una versión definitiva del PTEP 2025 -2026 y de su Plan de Ejecución y Seguimiento anual.
• </t>
    </r>
    <r>
      <rPr>
        <b/>
        <sz val="14"/>
        <rFont val="Arial"/>
        <family val="2"/>
      </rPr>
      <t>Aprobación:</t>
    </r>
    <r>
      <rPr>
        <sz val="14"/>
        <rFont val="Arial"/>
        <family val="2"/>
      </rPr>
      <t xml:space="preserve"> Esta etapa consiste en la presentación del PTEP 2025 -2026 y de su Plan de Ejecución y Seguimiento anual al Comité Institucional de Gestión y Desempeño de la entidad, para su revisión y aprobación, con lo cual se adoptarían formalmente los documentos.
</t>
    </r>
    <r>
      <rPr>
        <b/>
        <sz val="14"/>
        <rFont val="Arial"/>
        <family val="2"/>
      </rPr>
      <t xml:space="preserve">• Publicación: </t>
    </r>
    <r>
      <rPr>
        <sz val="14"/>
        <rFont val="Arial"/>
        <family val="2"/>
      </rPr>
      <t>Es el momento en el cual se debe hacer la publicación del documento en la sede electrónica de la entidad, en el menú transparencia, conforme a los lineamientos de la Resolución 1519 de 2020 del MinTIC, el cual corresponde antes del 31 de enero de cada vigencia.</t>
    </r>
    <r>
      <rPr>
        <b/>
        <sz val="14"/>
        <rFont val="Arial"/>
        <family val="2"/>
      </rPr>
      <t xml:space="preserve">
• Ejecución: </t>
    </r>
    <r>
      <rPr>
        <sz val="14"/>
        <rFont val="Arial"/>
        <family val="2"/>
      </rPr>
      <t xml:space="preserve">La ejecución del PTEP 2025 - 2026 de la CVP, se deberá hacer por medio del Plan de Ejecución y Seguimiento anual, en el cual se establecen en detalle las actividades a desarrollar para cada vigencia.
</t>
    </r>
    <r>
      <rPr>
        <b/>
        <sz val="14"/>
        <rFont val="Arial"/>
        <family val="2"/>
      </rPr>
      <t xml:space="preserve">• Modificación o reformulación: </t>
    </r>
    <r>
      <rPr>
        <sz val="14"/>
        <rFont val="Arial"/>
        <family val="2"/>
      </rPr>
      <t xml:space="preserve">De acuerdo con lo establecido en el Anexo técnico de los Programas de Transparencia y Ética Pública, el PTEP podrá ser modificado o reformulado cuando la entidad lo considere pertinente, no obstante, la vigencia que tiene el presente documento es para los años 2025 al 2026, esto debido a que el Anexo señala que la reformulación del Programa deberá corresponder con la formulación del Plan de Desarrollo Distrital o los lineamientos que para ello establezca la Secretaría Distrital de Planeación o los lineamientos Nacionales en la materia. </t>
    </r>
  </si>
  <si>
    <t>DESCRIPCIÓN</t>
  </si>
  <si>
    <t>Para los reportes del Programa de Transparencia y Ética Pública 2025 -2026 se realizarán con corte semestral a la Oficina Asesora de Control Interno (enero a junio; julio a diciembre), la evaluación del primer semestre se adelantará en el mes de julio, y del segundo semestre en el mes de enero de la vigencia. Esta actividad lo realizar dado dicha oficina en su rol de tercera línea de defensa, permitiendo con esta periodicidad evaluar la implementación de las actividades asignadas.
En este sentido, de manera semestral la Oficina Asesora de Planeación remitirá a la Oficina de Control Interno el reporte de avance de las actividades del Plan de Ejecución y Seguimiento, a partir de lo cual procederá a evaluar lo reportado mediante un informe de evaluación (anteriormente llamado informe de seguimiento) y a establecer los observaciones y recomendaciones que correspondan.</t>
  </si>
  <si>
    <t>Aprobación del programa en la sesión 2 del Comité Institucional de Gestión y Desempeño, el día 30 de enero de 2025. Se surtió el proceso de publicación para la consulta ciudadana en la sede electrónica de la entidad entre el 16 al 30 de enero de 2025.</t>
  </si>
  <si>
    <t>Meta 1er semestre</t>
  </si>
  <si>
    <t>Meta 2do semestre</t>
  </si>
  <si>
    <t>Producto</t>
  </si>
  <si>
    <t>Avance meta</t>
  </si>
  <si>
    <t>Descripción de avance</t>
  </si>
  <si>
    <t>Estado actividad (%)</t>
  </si>
  <si>
    <t>Avance por componente (%)</t>
  </si>
  <si>
    <t>Descripción del seguimiento</t>
  </si>
  <si>
    <t>Monitoreo 1er semestre 2026 
(1ra línea de defensa)</t>
  </si>
  <si>
    <t>Monitoreo 2do semestre 2026 
(1ra línea de defensa)</t>
  </si>
  <si>
    <t>Seguimiento 1er semestre 
(3ra línea de defensa)</t>
  </si>
  <si>
    <t>Seguimiento 2do semestre 
(3ra línea de defensa)</t>
  </si>
  <si>
    <t>Todos los procesos
Oficina Asesora de Planeación</t>
  </si>
  <si>
    <t xml:space="preserve">
Riesgos identificados para la integridad pública</t>
  </si>
  <si>
    <t>Estrategia institucional lucha contra la corrupción 2025-2026
Componente Programático</t>
  </si>
  <si>
    <t>PROGRAMA DE TRANSPARENCIA Y ETICA PUBLICA 2025-2026 V2
CAJA DE LA VIVIENDA POPULAR</t>
  </si>
  <si>
    <t>Acta de reunión del Comité Institucional de Gestión y Desempeño</t>
  </si>
  <si>
    <t>Redes internas: Reporte de canales de denuncia implementados por la entidad</t>
  </si>
  <si>
    <t>Socializar el Sistema de Gestión de Riesgos para la Integridad Pública (SIGRIP) para asegurar la toma de conciencia del personal, los líderes, el administrador, la Alta Dirección y, en general, de toda la organización.</t>
  </si>
  <si>
    <t>Evaluar la apropiación del Sistema de Gestión de Riesgos para la Integridad Pública (SIGRIP)</t>
  </si>
  <si>
    <t xml:space="preserve">Campañas de sensibilización </t>
  </si>
  <si>
    <t>Informe de apropiación del SIGRIP</t>
  </si>
  <si>
    <t xml:space="preserve">Seguimiento de la estrategia de racionalización de trámites </t>
  </si>
  <si>
    <t>Publicar en el calendario de actividades de la sede electrónica de la CVP, los encuentros de dialogo de doble vía con la ciudadanía</t>
  </si>
  <si>
    <t>Validar la necesidad de requerimiento de desarrollo de software para la creación de una herramienta tecnológica, una vez se cuente con los lineamientos y procedimiento para la operación del canal institucional de denuncias por corrupción y buzón ético</t>
  </si>
  <si>
    <t>Formación</t>
  </si>
  <si>
    <t xml:space="preserve">Implementar el Modelo de Relacionamiento Integral con el Ciudadano, articulando los lineamientos de servicio al ciudadano Nacional y Distrital </t>
  </si>
  <si>
    <t>Monitoreo al Plan de Acción de Participación Ciudadana y Control Social de la Entidad de la vigencia</t>
  </si>
  <si>
    <t>Monitoreo a la estrategia de Rendición de Cuentas de la Entidad de la vigencia</t>
  </si>
  <si>
    <t>Dirección Jurídica
Oficina Asesora de Planeación</t>
  </si>
  <si>
    <t>Comunicación</t>
  </si>
  <si>
    <t>Realizar capacitación sobre la  política de integridad y la Guía de conflicto de interés, teniendo en cuenta los canales de denuncia para recibir y tratar reportes de posibles irregularidades en la gestión</t>
  </si>
  <si>
    <t>Capacitación y/o socialización por Red de Formadores Internos</t>
  </si>
  <si>
    <t>Ejecución de campañas de socialización de la  política de integridad y la Guía de conflicto de interés, teniendo en cuenta los canales de denuncia para recibir y tratar reportes de posibles irregularidades en la gestión</t>
  </si>
  <si>
    <t>Publicar en consulta ciudadana el Programa de Transparencia y Etica Pública, las modificaciones y seguimiento semestral de la vigencia</t>
  </si>
  <si>
    <t>Divulgar  interna y externamente los resultados de operación del SIGRIP</t>
  </si>
  <si>
    <t>Actualización del Manual de Administración del Riesgo en la CVP</t>
  </si>
  <si>
    <t xml:space="preserve">Areas misionales
</t>
  </si>
  <si>
    <t>Seguimiento PTEP 2025-2026</t>
  </si>
  <si>
    <t>Total Meta</t>
  </si>
  <si>
    <t>Avance 1er semestre</t>
  </si>
  <si>
    <t>Avance 2do semestre</t>
  </si>
  <si>
    <t>Total</t>
  </si>
  <si>
    <t>Documentos aprobados en el SIG relacionados con la gestión del riesgo LA/FT.</t>
  </si>
  <si>
    <t>Publicación en la sede electrónica en consulta ciudadana</t>
  </si>
  <si>
    <t xml:space="preserve">* Aprobar  el Programa de Transparencia y Ética Pública.
* Analizar y decidir sobre el Sistema de Gestión de Riesgos para la Integridad Pública (SIGRIP)
* Evaluar la necesidad de crear redes internas para el desarrollo los contenidos del Programa de Transparencia, indicando su conformación, roles y responsables, así como las tareas asignadas y los lineamientos sobre su funcionamiento.
</t>
  </si>
  <si>
    <t>* Ejecución y monitoreo de los elementos del Sistema de Gestión de Riesgos para la Integridad Pública (SIGRIP) y de las actividades descritas en el Programa de Transparencia y Etica Pública. 
* Identificar, valorar, evaluar y actualizar cuando se requiera, los riesgos operativos que pueden afectar el desarrollo de los contenidos del Programa de Transparencia.
* Definir, adoptar, aplicar y hacer seguimiento a los controles para mitigar los riesgos operativos identificados, asociados al PTEP y proponer mejoras para su gestión.
* Informar al administrador del Programa (segunda línea) los resultados del monitoreo sobre desarrollo de los contenidos del Programa de Transparencia Rastrear las diferentes instancias de coordinación interinstitucional, mesas, comités y, en general, redes en las que, por mandato de la ley o decisiones autónomas, la entidad participa.
* Elaborar un Mapa de redes y articulación, donde se enliste el rol, responsabilidades, representante o delegado, tareas y planes de trabajode las redes externas en que participa la entidad.</t>
  </si>
  <si>
    <t xml:space="preserve">* Liderar las etapas del Ciclo del Programa de Transparencia.
* Brindar acompañamiento metodológico a los responsables de las actividades y a sus equipos de trabajo en la formulación o seguimiento del Programa de Transparencia y Etica Pública
* Rendir cuentas sobre el desarrollo de los contenidos del Programa de Transparencia.
* Presentar al Comité Institucional de Gestión y Desempeño los reportes que evalúan el desarrollo de los contenidos del Programa de Transparencia.
* Proponer modificaciones, según se requiera, a los contenidos del Programa de Transparencia y someterlas a aprobación del Comité Institucional de Gestión y Desempeño.
</t>
  </si>
  <si>
    <t xml:space="preserve">
* Priorizar y establecer procesos de auditoría para los contenidos del Programa de Transparencia y recomendar mejoras.
* Generar informes producto del seguimiento y evaluación aplicados.
* Proponer espacios de análisis de información, en conjunto con el administrador del programa y otros actores relevantes a nivel interno que permita contar con un esquema preventivo con mayor efectividad y para la toma de decisiones por parte de la Alta Dirección</t>
  </si>
  <si>
    <t>En la Estrategia institucional de lucha contra la corrupción 2025-2026, se realizaron las siguientes modificaciones, conforme a la Guía de Administración Integral del Riesgo en Entidades Públicas V7 emitida por la Función Pública y la Secretaría de Transparencia de la Presidencia de la República. 
Se modificaron las siguientes actividades: 7, 10, 11, 14-16, 18.
Se crearon las siguientes actividades: 2-5, 10-13, 20-47.
Se eliminaron las siguientes actividades: 2, 7, 9, 17 y 26.
Se modificó en el componente transversal el objetivo del PTEP y la planeación. Se modifica en el componente de Monitoreo, administración y supervisión, el rol de las líneas de defensa acorde a las recomendaciones de Control Interno y las indicadas en la Guía de Función Pública.
Se crean los componentes de formación,  capacitación, y Medidas de Debida Diligencia y Prevención de Lavado de Activos y Financiación del Terrorismo.
Se separa en una hoja la estrategia del PTEP, y separa en columna producto y meta, y se incluye la meta por semestre, meta total, fecha de inicio, fecha fin, se modifica la columna correspondable por "área de apoyo", y se incluyen las columnas para realizar seguimiento por parte de la 1ra y 2da línea de defensa.  Por último se crea, en una hoja los resultados por componente y por la totalidad del PTEP a corte primer y segundo semestre para la vigencia 2026,</t>
  </si>
  <si>
    <t>Registros de activos de la información, esquema de publicación, Indíce de información reservada y clasificada</t>
  </si>
  <si>
    <t>Gifs y vídeos en lengua de señas colombiana</t>
  </si>
  <si>
    <t>Acta de reunión entre las áreas que tienen la necesidad del requerimiento y la Oficina TIC.</t>
  </si>
  <si>
    <t>01/02/2026
 01/07/2026</t>
  </si>
  <si>
    <t xml:space="preserve"> 28/02/2026
31/07/2026</t>
  </si>
  <si>
    <t>Realizar seguimiento a la implementación de la Ley de Transparencia y Acceso a la información pública en la CVP (Ley 1712 de 2014).</t>
  </si>
  <si>
    <t>Informe de seguimiento Ley de Transparencia 1712 de 2014</t>
  </si>
  <si>
    <t xml:space="preserve">01/04//2026
01/10/2026
</t>
  </si>
  <si>
    <t xml:space="preserve">30/04/2026
31/10/2026
</t>
  </si>
  <si>
    <t>Diseñar, implementar y evaluar la comunidad de práctica para compartir conocimiento y experiencias en el marco de la política de gestión del conocimiento y la innovación</t>
  </si>
  <si>
    <t>Plan de implementación para el fortalecimiento del modelo de prevención del riesgo de LA/FT/PDADM</t>
  </si>
  <si>
    <t>Subdirección Administrativa
Oficina Asesora de Planeación</t>
  </si>
  <si>
    <t>Oficina Asesora de Planeación
Oficina Asesora de Comunicaciones</t>
  </si>
  <si>
    <t>Mapa de relacionamiento</t>
  </si>
  <si>
    <t>Memorando de entendimiento</t>
  </si>
  <si>
    <t>Dirección de Gestión Corporativa
Oficina Asesora de Planeación
Oficina Asesora de Comunicaciones</t>
  </si>
  <si>
    <t>Plan de trabajo del Modelo de Relacionamiento Integral con la Ciudadanía de la CVP y evidencias de la implementación</t>
  </si>
  <si>
    <t>Oficina Asesora de Comunicaciones
Dirección de Gestión Corporativa</t>
  </si>
  <si>
    <t xml:space="preserve">Oficina Asesora de Comunicaciones
Oficina Asesora de Planeación
</t>
  </si>
  <si>
    <t>Documentar la información relevante para la ciudadanía en lenguaje de señas</t>
  </si>
  <si>
    <t>Informe de medición del grado de satisfacción del ciudadano publicado en la sede electrónica</t>
  </si>
  <si>
    <t xml:space="preserve">Formular el Procedimiento para la operación del canal institucional de denuncias por Corrupción </t>
  </si>
  <si>
    <t>Formular el Procedimiento para la operación del canal institucional de denuncias por buzón ético.</t>
  </si>
  <si>
    <t xml:space="preserve">
Dirección Jurídica
Oficina TIC
</t>
  </si>
  <si>
    <t>Dirección de Gestión Corporativa
Oficina de Control Disciplinario Interno</t>
  </si>
  <si>
    <t>Realizar actualización periódica  y anual, verificando y realizando seguimiento a la gestión de conflictos de intereses y recusaciones de manera cuatrimestral</t>
  </si>
  <si>
    <t>Matriz de seguimiento anual a la gestión de conflictos de intereses y recusaciones</t>
  </si>
  <si>
    <t>Informe de resultados de la apropiación del código de integridad</t>
  </si>
  <si>
    <t>Plan Institucional de integridad 2026 y las evidencias de su implementación</t>
  </si>
  <si>
    <t>Lista de asistencia y presentación y/o grabación</t>
  </si>
  <si>
    <t xml:space="preserve">Informe de seguimiento al cumplimiento de los criterios de nivel AAA </t>
  </si>
  <si>
    <t>Oficina Asesora de Planeación
Oficina Asesora de Comunicaciones</t>
  </si>
  <si>
    <t>Gestionar la traducción de documentos e insumos  institucionales a lengua de señas relevantes para la ciudadanía</t>
  </si>
  <si>
    <t>Documentos en lenguaje incluyente</t>
  </si>
  <si>
    <t>Realizar socialización y adecuación de documentos institucionales de interés de la ciudadanía a lenguaje incluyente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</si>
</sst>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name val="Arial"/>
      <family val="2"/>
    </font>
    <font>
      <sz val="11"/>
      <color indexed="8"/>
      <name val="Calibri"/>
      <family val="2"/>
    </font>
    <font>
      <b/>
      <sz val="11"/>
      <color theme="0"/>
      <name val="Arial"/>
      <family val="2"/>
    </font>
    <font>
      <b/>
      <sz val="11"/>
      <name val="Arial"/>
      <family val="2"/>
    </font>
    <font>
      <sz val="12"/>
      <color theme="1"/>
      <name val="Calibri"/>
      <family val="2"/>
      <scheme val="minor"/>
    </font>
    <font>
      <sz val="11"/>
      <name val="Arial"/>
      <family val="2"/>
    </font>
    <font>
      <b/>
      <sz val="11"/>
      <color theme="1"/>
      <name val="Calibri"/>
      <family val="2"/>
      <scheme val="minor"/>
    </font>
    <font>
      <b/>
      <sz val="12"/>
      <name val="Arial"/>
      <family val="2"/>
    </font>
    <font>
      <sz val="12"/>
      <name val="Arial"/>
      <family val="2"/>
    </font>
    <font>
      <b/>
      <sz val="14"/>
      <name val="Arial"/>
      <family val="2"/>
    </font>
    <font>
      <b/>
      <sz val="14"/>
      <color theme="1"/>
      <name val="Arial"/>
      <family val="2"/>
    </font>
    <font>
      <sz val="14"/>
      <color theme="1"/>
      <name val="Arial"/>
      <family val="2"/>
    </font>
    <font>
      <sz val="14"/>
      <name val="Arial"/>
      <family val="2"/>
    </font>
    <font>
      <strike/>
      <sz val="14"/>
      <name val="Arial"/>
      <family val="2"/>
    </font>
    <font>
      <b/>
      <sz val="16"/>
      <name val="Arial"/>
      <family val="2"/>
    </font>
    <font>
      <b/>
      <sz val="14"/>
      <color theme="0"/>
      <name val="Arial"/>
      <family val="2"/>
    </font>
    <font>
      <sz val="12"/>
      <name val="Calibri"/>
      <family val="2"/>
      <scheme val="minor"/>
    </font>
    <font>
      <sz val="14"/>
      <name val="Calibri"/>
      <family val="2"/>
      <scheme val="minor"/>
    </font>
    <font>
      <b/>
      <sz val="16"/>
      <color theme="1"/>
      <name val="Arial"/>
      <family val="2"/>
    </font>
    <font>
      <b/>
      <sz val="18"/>
      <color theme="1"/>
      <name val="Arial"/>
      <family val="2"/>
    </font>
    <font>
      <sz val="12"/>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2"/>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66FFCC"/>
        <bgColor indexed="64"/>
      </patternFill>
    </fill>
    <fill>
      <patternFill patternType="solid">
        <fgColor rgb="FF97D84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9" fontId="5"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2" borderId="0" xfId="0" applyFill="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vertical="center" wrapText="1"/>
    </xf>
    <xf numFmtId="0" fontId="3" fillId="2" borderId="6"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2" borderId="10" xfId="0" applyFont="1" applyFill="1" applyBorder="1" applyAlignment="1">
      <alignment horizontal="center" vertical="center" wrapText="1"/>
    </xf>
    <xf numFmtId="0" fontId="2" fillId="2" borderId="10" xfId="0" applyFont="1" applyFill="1" applyBorder="1" applyAlignment="1">
      <alignment horizontal="justify" vertical="center" wrapText="1"/>
    </xf>
    <xf numFmtId="0" fontId="2"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6" fillId="2" borderId="0" xfId="0" applyFont="1" applyFill="1" applyAlignment="1">
      <alignment horizontal="center" vertical="center" wrapText="1"/>
    </xf>
    <xf numFmtId="0" fontId="0" fillId="2" borderId="0" xfId="0" applyFill="1" applyAlignment="1">
      <alignment vertical="center" wrapText="1"/>
    </xf>
    <xf numFmtId="0" fontId="7" fillId="2" borderId="0" xfId="0" applyFont="1" applyFill="1" applyAlignment="1">
      <alignment horizontal="center" vertical="center" wrapText="1"/>
    </xf>
    <xf numFmtId="0" fontId="11"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2" borderId="8"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21" fillId="2" borderId="0" xfId="0" applyFont="1" applyFill="1" applyAlignment="1">
      <alignment vertical="center" wrapText="1"/>
    </xf>
    <xf numFmtId="0" fontId="18" fillId="4" borderId="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2"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2" fillId="0" borderId="1" xfId="0" applyFont="1" applyBorder="1" applyAlignment="1">
      <alignment horizontal="justify" vertical="center" wrapText="1"/>
    </xf>
    <xf numFmtId="9" fontId="0" fillId="2" borderId="1" xfId="4" applyFont="1" applyFill="1" applyBorder="1" applyAlignment="1">
      <alignment horizontal="center" vertical="center" wrapText="1"/>
    </xf>
    <xf numFmtId="0" fontId="10" fillId="0" borderId="0" xfId="0" applyFont="1"/>
    <xf numFmtId="0" fontId="10" fillId="0" borderId="1" xfId="0" applyFont="1" applyBorder="1"/>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7" borderId="1" xfId="0" applyFont="1" applyFill="1" applyBorder="1" applyAlignment="1">
      <alignment horizontal="center" vertical="center"/>
    </xf>
    <xf numFmtId="9" fontId="10" fillId="0" borderId="0" xfId="0" applyNumberFormat="1" applyFont="1" applyAlignment="1">
      <alignment horizontal="center" vertical="center" wrapText="1"/>
    </xf>
    <xf numFmtId="9" fontId="10" fillId="0" borderId="1" xfId="0" applyNumberFormat="1" applyFont="1" applyBorder="1" applyAlignment="1">
      <alignment horizontal="center" vertical="center" wrapText="1"/>
    </xf>
    <xf numFmtId="0" fontId="10" fillId="6"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9" fontId="10" fillId="0" borderId="1" xfId="0" applyNumberFormat="1" applyFont="1" applyBorder="1" applyAlignment="1">
      <alignment horizontal="center" vertical="center"/>
    </xf>
    <xf numFmtId="0" fontId="16" fillId="2" borderId="2" xfId="0" applyFont="1" applyFill="1" applyBorder="1" applyAlignment="1">
      <alignment horizontal="center" vertical="center" wrapText="1"/>
    </xf>
    <xf numFmtId="14" fontId="20" fillId="2" borderId="1"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9" fillId="2" borderId="10" xfId="0" applyFont="1" applyFill="1" applyBorder="1" applyAlignment="1">
      <alignment horizontal="center" vertical="center" wrapText="1"/>
    </xf>
    <xf numFmtId="14" fontId="2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6" fillId="2" borderId="1" xfId="0" applyFont="1" applyFill="1" applyBorder="1" applyAlignment="1">
      <alignment horizontal="justify"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top" wrapText="1"/>
    </xf>
    <xf numFmtId="0" fontId="18"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4" fillId="0" borderId="8" xfId="0" applyFont="1" applyBorder="1" applyAlignment="1">
      <alignment horizontal="center" vertical="center" wrapText="1"/>
    </xf>
    <xf numFmtId="0" fontId="13" fillId="3" borderId="6"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5" fillId="0" borderId="1" xfId="0" applyFont="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8" xfId="0" applyFont="1" applyFill="1" applyBorder="1" applyAlignment="1">
      <alignment horizontal="center" vertical="center" wrapText="1"/>
    </xf>
    <xf numFmtId="9" fontId="0" fillId="2" borderId="2" xfId="0" applyNumberFormat="1" applyFill="1" applyBorder="1" applyAlignment="1">
      <alignment horizontal="center" vertical="center" wrapText="1"/>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11" fillId="10"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11" xfId="0" applyFont="1" applyFill="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8" fillId="4"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3" xfId="0" applyFont="1" applyFill="1" applyBorder="1" applyAlignment="1">
      <alignment horizontal="center" vertical="center" wrapText="1"/>
    </xf>
  </cellXfs>
  <cellStyles count="5">
    <cellStyle name="Normal" xfId="0" builtinId="0"/>
    <cellStyle name="Normal 2" xfId="1" xr:uid="{00000000-0005-0000-0000-000001000000}"/>
    <cellStyle name="Normal 2 2" xfId="2" xr:uid="{00000000-0005-0000-0000-000002000000}"/>
    <cellStyle name="Porcentaje" xfId="4" builtinId="5"/>
    <cellStyle name="Porcentual 2" xfId="3" xr:uid="{00000000-0005-0000-0000-000004000000}"/>
  </cellStyles>
  <dxfs count="0"/>
  <tableStyles count="0" defaultTableStyle="TableStyleMedium2" defaultPivotStyle="PivotStyleLight16"/>
  <colors>
    <mruColors>
      <color rgb="FF97D848"/>
      <color rgb="FF66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showGridLines="0" tabSelected="1" topLeftCell="A14" zoomScale="70" zoomScaleNormal="70" workbookViewId="0">
      <selection activeCell="A23" sqref="A23"/>
    </sheetView>
  </sheetViews>
  <sheetFormatPr baseColWidth="10" defaultColWidth="19.7109375" defaultRowHeight="15" x14ac:dyDescent="0.25"/>
  <cols>
    <col min="1" max="1" width="19.7109375" style="1"/>
    <col min="2" max="2" width="18" style="2" customWidth="1"/>
    <col min="3" max="3" width="10.7109375" style="2" customWidth="1"/>
    <col min="4" max="4" width="62.7109375" style="1" customWidth="1"/>
    <col min="5" max="7" width="36.140625" style="2" customWidth="1"/>
    <col min="8" max="9" width="45.42578125" style="2" customWidth="1"/>
    <col min="10" max="10" width="20.85546875" style="1" customWidth="1"/>
    <col min="11" max="16384" width="19.7109375" style="1"/>
  </cols>
  <sheetData>
    <row r="1" spans="1:9" ht="84" customHeight="1" x14ac:dyDescent="0.25">
      <c r="A1" s="55" t="s">
        <v>94</v>
      </c>
      <c r="B1" s="55"/>
      <c r="C1" s="55"/>
      <c r="D1" s="55"/>
      <c r="E1" s="55"/>
      <c r="F1" s="55"/>
      <c r="G1" s="55"/>
      <c r="H1" s="55"/>
      <c r="I1" s="55"/>
    </row>
    <row r="2" spans="1:9" ht="32.25" customHeight="1" x14ac:dyDescent="0.25">
      <c r="A2" s="16"/>
      <c r="B2" s="16"/>
      <c r="C2" s="16"/>
      <c r="D2" s="16"/>
      <c r="E2" s="16"/>
      <c r="F2" s="16"/>
      <c r="G2" s="16"/>
      <c r="H2" s="16"/>
      <c r="I2" s="16"/>
    </row>
    <row r="3" spans="1:9" s="4" customFormat="1" ht="32.25" customHeight="1" x14ac:dyDescent="0.25">
      <c r="A3" s="58" t="s">
        <v>24</v>
      </c>
      <c r="B3" s="59"/>
      <c r="C3" s="60"/>
      <c r="D3" s="58" t="s">
        <v>122</v>
      </c>
      <c r="E3" s="59"/>
      <c r="F3" s="59"/>
      <c r="G3" s="59"/>
      <c r="H3" s="59"/>
      <c r="I3" s="60"/>
    </row>
    <row r="4" spans="1:9" s="4" customFormat="1" ht="159" customHeight="1" x14ac:dyDescent="0.25">
      <c r="A4" s="61" t="s">
        <v>25</v>
      </c>
      <c r="B4" s="63" t="s">
        <v>26</v>
      </c>
      <c r="C4" s="63"/>
      <c r="D4" s="56" t="s">
        <v>49</v>
      </c>
      <c r="E4" s="56"/>
      <c r="F4" s="56"/>
      <c r="G4" s="56"/>
      <c r="H4" s="56"/>
      <c r="I4" s="56"/>
    </row>
    <row r="5" spans="1:9" s="4" customFormat="1" ht="67.5" customHeight="1" x14ac:dyDescent="0.25">
      <c r="A5" s="62"/>
      <c r="B5" s="51" t="s">
        <v>27</v>
      </c>
      <c r="C5" s="51"/>
      <c r="D5" s="57" t="s">
        <v>120</v>
      </c>
      <c r="E5" s="57"/>
      <c r="F5" s="57"/>
      <c r="G5" s="57"/>
      <c r="H5" s="57"/>
      <c r="I5" s="57"/>
    </row>
    <row r="6" spans="1:9" s="4" customFormat="1" ht="148.5" customHeight="1" x14ac:dyDescent="0.25">
      <c r="A6" s="62"/>
      <c r="B6" s="51" t="s">
        <v>28</v>
      </c>
      <c r="C6" s="51"/>
      <c r="D6" s="57" t="s">
        <v>119</v>
      </c>
      <c r="E6" s="57"/>
      <c r="F6" s="57"/>
      <c r="G6" s="57"/>
      <c r="H6" s="57"/>
      <c r="I6" s="57"/>
    </row>
    <row r="7" spans="1:9" s="4" customFormat="1" ht="84.75" customHeight="1" x14ac:dyDescent="0.25">
      <c r="A7" s="62"/>
      <c r="B7" s="51" t="s">
        <v>29</v>
      </c>
      <c r="C7" s="51"/>
      <c r="D7" s="56" t="s">
        <v>50</v>
      </c>
      <c r="E7" s="56"/>
      <c r="F7" s="56"/>
      <c r="G7" s="56"/>
      <c r="H7" s="56"/>
      <c r="I7" s="56"/>
    </row>
    <row r="8" spans="1:9" s="4" customFormat="1" ht="339" customHeight="1" x14ac:dyDescent="0.25">
      <c r="A8" s="62"/>
      <c r="B8" s="51" t="s">
        <v>30</v>
      </c>
      <c r="C8" s="51"/>
      <c r="D8" s="57" t="s">
        <v>121</v>
      </c>
      <c r="E8" s="57"/>
      <c r="F8" s="57"/>
      <c r="G8" s="57"/>
      <c r="H8" s="57"/>
      <c r="I8" s="57"/>
    </row>
    <row r="9" spans="1:9" ht="32.25" customHeight="1" x14ac:dyDescent="0.25">
      <c r="A9" s="8"/>
      <c r="B9" s="9"/>
      <c r="C9" s="10"/>
      <c r="D9" s="11"/>
      <c r="E9" s="12"/>
      <c r="F9" s="12"/>
      <c r="G9" s="12"/>
      <c r="H9" s="12"/>
      <c r="I9" s="13"/>
    </row>
    <row r="10" spans="1:9" ht="32.25" customHeight="1" x14ac:dyDescent="0.25">
      <c r="A10" s="64" t="s">
        <v>33</v>
      </c>
      <c r="B10" s="65"/>
      <c r="C10" s="65"/>
      <c r="D10" s="65"/>
      <c r="E10" s="65"/>
      <c r="F10" s="65"/>
      <c r="G10" s="65"/>
      <c r="H10" s="65"/>
      <c r="I10" s="65"/>
    </row>
    <row r="11" spans="1:9" ht="69" customHeight="1" x14ac:dyDescent="0.25">
      <c r="A11" s="66" t="s">
        <v>34</v>
      </c>
      <c r="B11" s="66"/>
      <c r="C11" s="66"/>
      <c r="D11" s="66"/>
      <c r="E11" s="66"/>
      <c r="F11" s="66"/>
      <c r="G11" s="66"/>
      <c r="H11" s="66"/>
      <c r="I11" s="66"/>
    </row>
    <row r="12" spans="1:9" s="5" customFormat="1" ht="30" customHeight="1" x14ac:dyDescent="0.25">
      <c r="A12" s="21" t="s">
        <v>35</v>
      </c>
      <c r="B12" s="69" t="s">
        <v>2</v>
      </c>
      <c r="C12" s="69"/>
      <c r="D12" s="21" t="s">
        <v>36</v>
      </c>
      <c r="E12" s="67" t="s">
        <v>37</v>
      </c>
      <c r="F12" s="68"/>
      <c r="G12" s="68"/>
      <c r="H12" s="68"/>
      <c r="I12" s="68"/>
    </row>
    <row r="13" spans="1:9" ht="202.5" customHeight="1" x14ac:dyDescent="0.25">
      <c r="A13" s="18" t="s">
        <v>38</v>
      </c>
      <c r="B13" s="53" t="s">
        <v>43</v>
      </c>
      <c r="C13" s="53"/>
      <c r="D13" s="19" t="s">
        <v>44</v>
      </c>
      <c r="E13" s="57" t="s">
        <v>171</v>
      </c>
      <c r="F13" s="57"/>
      <c r="G13" s="57"/>
      <c r="H13" s="57"/>
      <c r="I13" s="57"/>
    </row>
    <row r="14" spans="1:9" ht="136.5" customHeight="1" x14ac:dyDescent="0.25">
      <c r="A14" s="18" t="s">
        <v>39</v>
      </c>
      <c r="B14" s="53" t="s">
        <v>3</v>
      </c>
      <c r="C14" s="53"/>
      <c r="D14" s="19" t="s">
        <v>45</v>
      </c>
      <c r="E14" s="57" t="s">
        <v>172</v>
      </c>
      <c r="F14" s="57"/>
      <c r="G14" s="57"/>
      <c r="H14" s="57"/>
      <c r="I14" s="57"/>
    </row>
    <row r="15" spans="1:9" ht="137.25" customHeight="1" x14ac:dyDescent="0.25">
      <c r="A15" s="18" t="s">
        <v>40</v>
      </c>
      <c r="B15" s="53" t="s">
        <v>41</v>
      </c>
      <c r="C15" s="53"/>
      <c r="D15" s="19" t="s">
        <v>42</v>
      </c>
      <c r="E15" s="57" t="s">
        <v>170</v>
      </c>
      <c r="F15" s="57"/>
      <c r="G15" s="57"/>
      <c r="H15" s="57"/>
      <c r="I15" s="57"/>
    </row>
    <row r="16" spans="1:9" ht="116.25" customHeight="1" x14ac:dyDescent="0.25">
      <c r="A16" s="46" t="s">
        <v>47</v>
      </c>
      <c r="B16" s="70" t="s">
        <v>51</v>
      </c>
      <c r="C16" s="71"/>
      <c r="D16" s="19" t="s">
        <v>48</v>
      </c>
      <c r="E16" s="54" t="s">
        <v>173</v>
      </c>
      <c r="F16" s="54"/>
      <c r="G16" s="54"/>
      <c r="H16" s="54"/>
      <c r="I16" s="54"/>
    </row>
    <row r="17" spans="1:9" ht="24.75" customHeight="1" x14ac:dyDescent="0.25">
      <c r="A17" s="53"/>
      <c r="B17" s="53"/>
      <c r="C17" s="53"/>
      <c r="D17" s="53"/>
      <c r="E17" s="53"/>
      <c r="F17" s="53"/>
      <c r="G17" s="53"/>
      <c r="H17" s="53"/>
      <c r="I17" s="53"/>
    </row>
    <row r="18" spans="1:9" ht="31.5" customHeight="1" x14ac:dyDescent="0.25">
      <c r="A18" s="75" t="s">
        <v>46</v>
      </c>
      <c r="B18" s="75"/>
      <c r="C18" s="75"/>
      <c r="D18" s="75"/>
      <c r="E18" s="75"/>
      <c r="F18" s="75"/>
      <c r="G18" s="75"/>
      <c r="H18" s="75"/>
      <c r="I18" s="75"/>
    </row>
    <row r="19" spans="1:9" ht="101.25" customHeight="1" x14ac:dyDescent="0.25">
      <c r="A19" s="52" t="s">
        <v>123</v>
      </c>
      <c r="B19" s="52"/>
      <c r="C19" s="52"/>
      <c r="D19" s="52"/>
      <c r="E19" s="52"/>
      <c r="F19" s="52"/>
      <c r="G19" s="52"/>
      <c r="H19" s="52"/>
      <c r="I19" s="52"/>
    </row>
    <row r="20" spans="1:9" ht="15.6" customHeight="1" x14ac:dyDescent="0.25">
      <c r="A20" s="72" t="s">
        <v>52</v>
      </c>
      <c r="B20" s="73"/>
      <c r="C20" s="73"/>
      <c r="D20" s="73"/>
      <c r="E20" s="73"/>
      <c r="F20" s="73"/>
      <c r="G20" s="73"/>
      <c r="H20" s="73"/>
      <c r="I20" s="73"/>
    </row>
    <row r="21" spans="1:9" ht="24" customHeight="1" x14ac:dyDescent="0.25">
      <c r="A21" s="23" t="s">
        <v>53</v>
      </c>
      <c r="B21" s="23" t="s">
        <v>54</v>
      </c>
      <c r="C21" s="74" t="s">
        <v>55</v>
      </c>
      <c r="D21" s="74"/>
      <c r="E21" s="74"/>
      <c r="F21" s="74"/>
      <c r="G21" s="74"/>
      <c r="H21" s="74"/>
      <c r="I21" s="74"/>
    </row>
    <row r="22" spans="1:9" ht="42.75" customHeight="1" x14ac:dyDescent="0.25">
      <c r="A22" s="22">
        <v>45687</v>
      </c>
      <c r="B22" s="20">
        <v>1</v>
      </c>
      <c r="C22" s="57" t="s">
        <v>124</v>
      </c>
      <c r="D22" s="57"/>
      <c r="E22" s="57"/>
      <c r="F22" s="57"/>
      <c r="G22" s="57"/>
      <c r="H22" s="57"/>
      <c r="I22" s="57"/>
    </row>
    <row r="23" spans="1:9" ht="201.75" customHeight="1" x14ac:dyDescent="0.25">
      <c r="A23" s="22">
        <v>46052</v>
      </c>
      <c r="B23" s="20">
        <v>2</v>
      </c>
      <c r="C23" s="57" t="s">
        <v>174</v>
      </c>
      <c r="D23" s="57"/>
      <c r="E23" s="57"/>
      <c r="F23" s="57"/>
      <c r="G23" s="57"/>
      <c r="H23" s="57"/>
      <c r="I23" s="57"/>
    </row>
  </sheetData>
  <mergeCells count="33">
    <mergeCell ref="C23:I23"/>
    <mergeCell ref="A10:I10"/>
    <mergeCell ref="A11:I11"/>
    <mergeCell ref="E12:I12"/>
    <mergeCell ref="E13:I13"/>
    <mergeCell ref="E14:I14"/>
    <mergeCell ref="B12:C12"/>
    <mergeCell ref="B13:C13"/>
    <mergeCell ref="B14:C14"/>
    <mergeCell ref="B15:C15"/>
    <mergeCell ref="B16:C16"/>
    <mergeCell ref="E15:I15"/>
    <mergeCell ref="A20:I20"/>
    <mergeCell ref="C21:I21"/>
    <mergeCell ref="C22:I22"/>
    <mergeCell ref="A18:I18"/>
    <mergeCell ref="A1:I1"/>
    <mergeCell ref="D4:I4"/>
    <mergeCell ref="D5:I5"/>
    <mergeCell ref="D6:I6"/>
    <mergeCell ref="D3:I3"/>
    <mergeCell ref="A3:C3"/>
    <mergeCell ref="A4:A8"/>
    <mergeCell ref="B4:C4"/>
    <mergeCell ref="B5:C5"/>
    <mergeCell ref="B6:C6"/>
    <mergeCell ref="B7:C7"/>
    <mergeCell ref="A19:I19"/>
    <mergeCell ref="B8:C8"/>
    <mergeCell ref="A17:I17"/>
    <mergeCell ref="E16:I16"/>
    <mergeCell ref="D7:I7"/>
    <mergeCell ref="D8:I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4"/>
  <sheetViews>
    <sheetView showGridLines="0" topLeftCell="A7" zoomScale="60" zoomScaleNormal="60" workbookViewId="0">
      <selection activeCell="C33" sqref="C33"/>
    </sheetView>
  </sheetViews>
  <sheetFormatPr baseColWidth="10" defaultColWidth="19.7109375" defaultRowHeight="15" x14ac:dyDescent="0.25"/>
  <cols>
    <col min="1" max="1" width="24.28515625" style="2" customWidth="1"/>
    <col min="2" max="2" width="16" style="2" customWidth="1"/>
    <col min="3" max="3" width="72.28515625" style="1" customWidth="1"/>
    <col min="4" max="4" width="40.28515625" style="2" customWidth="1"/>
    <col min="5" max="5" width="24.140625" style="2" customWidth="1"/>
    <col min="6" max="7" width="22.42578125" style="2" customWidth="1"/>
    <col min="8" max="9" width="45.42578125" style="2" customWidth="1"/>
    <col min="10" max="10" width="20.85546875" style="1" customWidth="1"/>
    <col min="11" max="11" width="19.7109375" style="1" customWidth="1"/>
    <col min="12" max="12" width="21.140625" style="1" customWidth="1"/>
    <col min="13" max="13" width="80.7109375" style="1" customWidth="1"/>
    <col min="14" max="14" width="20.7109375" style="1" customWidth="1"/>
    <col min="15" max="15" width="26" style="1" customWidth="1"/>
    <col min="16" max="16" width="55.85546875" style="1" customWidth="1"/>
    <col min="17" max="17" width="21.5703125" style="1" customWidth="1"/>
    <col min="18" max="18" width="39.5703125" style="1" customWidth="1"/>
    <col min="19" max="19" width="27.7109375" style="1" customWidth="1"/>
    <col min="20" max="20" width="25.140625" style="1" customWidth="1"/>
    <col min="21" max="21" width="60.28515625" style="1" customWidth="1"/>
    <col min="22" max="16384" width="19.7109375" style="1"/>
  </cols>
  <sheetData>
    <row r="1" spans="1:21" ht="62.25" customHeight="1" x14ac:dyDescent="0.25">
      <c r="A1" s="68" t="s">
        <v>140</v>
      </c>
      <c r="B1" s="68"/>
      <c r="C1" s="68"/>
      <c r="D1" s="68"/>
      <c r="E1" s="68"/>
      <c r="F1" s="68"/>
      <c r="G1" s="68"/>
      <c r="H1" s="68"/>
      <c r="I1" s="68"/>
      <c r="J1" s="24"/>
      <c r="K1" s="15"/>
    </row>
    <row r="2" spans="1:21" s="15" customFormat="1" ht="32.25" customHeight="1" x14ac:dyDescent="0.25">
      <c r="A2" s="14"/>
      <c r="B2" s="14"/>
      <c r="C2" s="14"/>
      <c r="D2" s="14"/>
      <c r="E2" s="14"/>
      <c r="F2" s="14"/>
      <c r="G2" s="14"/>
      <c r="H2" s="14"/>
      <c r="I2" s="14"/>
    </row>
    <row r="3" spans="1:21" s="4" customFormat="1" ht="32.25" customHeight="1" x14ac:dyDescent="0.25">
      <c r="A3" s="97" t="s">
        <v>139</v>
      </c>
      <c r="B3" s="97"/>
      <c r="C3" s="97"/>
      <c r="D3" s="97"/>
      <c r="E3" s="97"/>
      <c r="F3" s="97"/>
      <c r="G3" s="97"/>
      <c r="H3" s="97"/>
      <c r="I3" s="97"/>
      <c r="J3" s="97"/>
      <c r="K3" s="97"/>
      <c r="L3" s="76" t="s">
        <v>163</v>
      </c>
      <c r="M3" s="76"/>
      <c r="N3" s="76"/>
      <c r="O3" s="76"/>
      <c r="P3" s="76"/>
      <c r="Q3" s="76"/>
      <c r="R3" s="76"/>
      <c r="S3" s="76"/>
      <c r="T3" s="76"/>
      <c r="U3" s="76"/>
    </row>
    <row r="4" spans="1:21" s="4" customFormat="1" ht="48" customHeight="1" x14ac:dyDescent="0.25">
      <c r="A4" s="97"/>
      <c r="B4" s="97"/>
      <c r="C4" s="97"/>
      <c r="D4" s="97"/>
      <c r="E4" s="97"/>
      <c r="F4" s="97"/>
      <c r="G4" s="97"/>
      <c r="H4" s="97"/>
      <c r="I4" s="97"/>
      <c r="J4" s="97"/>
      <c r="K4" s="97"/>
      <c r="L4" s="87" t="s">
        <v>133</v>
      </c>
      <c r="M4" s="87"/>
      <c r="N4" s="88" t="s">
        <v>135</v>
      </c>
      <c r="O4" s="89"/>
      <c r="P4" s="90"/>
      <c r="Q4" s="91" t="s">
        <v>134</v>
      </c>
      <c r="R4" s="91"/>
      <c r="S4" s="92" t="s">
        <v>136</v>
      </c>
      <c r="T4" s="93"/>
      <c r="U4" s="94"/>
    </row>
    <row r="5" spans="1:21" s="4" customFormat="1" ht="48" customHeight="1" x14ac:dyDescent="0.25">
      <c r="A5" s="25" t="s">
        <v>17</v>
      </c>
      <c r="B5" s="25" t="s">
        <v>0</v>
      </c>
      <c r="C5" s="25" t="s">
        <v>1</v>
      </c>
      <c r="D5" s="25" t="s">
        <v>127</v>
      </c>
      <c r="E5" s="26" t="s">
        <v>125</v>
      </c>
      <c r="F5" s="26" t="s">
        <v>126</v>
      </c>
      <c r="G5" s="26" t="s">
        <v>164</v>
      </c>
      <c r="H5" s="26" t="s">
        <v>117</v>
      </c>
      <c r="I5" s="27" t="s">
        <v>118</v>
      </c>
      <c r="J5" s="28" t="s">
        <v>95</v>
      </c>
      <c r="K5" s="28" t="s">
        <v>96</v>
      </c>
      <c r="L5" s="29" t="s">
        <v>128</v>
      </c>
      <c r="M5" s="29" t="s">
        <v>129</v>
      </c>
      <c r="N5" s="29" t="s">
        <v>130</v>
      </c>
      <c r="O5" s="29" t="s">
        <v>131</v>
      </c>
      <c r="P5" s="29" t="s">
        <v>132</v>
      </c>
      <c r="Q5" s="30" t="s">
        <v>128</v>
      </c>
      <c r="R5" s="30" t="s">
        <v>129</v>
      </c>
      <c r="S5" s="30" t="s">
        <v>130</v>
      </c>
      <c r="T5" s="30" t="s">
        <v>131</v>
      </c>
      <c r="U5" s="30" t="s">
        <v>132</v>
      </c>
    </row>
    <row r="6" spans="1:21" s="3" customFormat="1" ht="37.5" customHeight="1" x14ac:dyDescent="0.25">
      <c r="A6" s="98" t="s">
        <v>8</v>
      </c>
      <c r="B6" s="17">
        <v>1</v>
      </c>
      <c r="C6" s="31" t="s">
        <v>11</v>
      </c>
      <c r="D6" s="32" t="s">
        <v>14</v>
      </c>
      <c r="E6" s="32">
        <v>1</v>
      </c>
      <c r="F6" s="32"/>
      <c r="G6" s="32">
        <f>+E6+F6</f>
        <v>1</v>
      </c>
      <c r="H6" s="32" t="s">
        <v>6</v>
      </c>
      <c r="I6" s="32" t="s">
        <v>3</v>
      </c>
      <c r="J6" s="47">
        <v>46055</v>
      </c>
      <c r="K6" s="47">
        <v>46203</v>
      </c>
      <c r="L6" s="6"/>
      <c r="M6" s="6"/>
      <c r="N6" s="35">
        <f>+L6/G6</f>
        <v>0</v>
      </c>
      <c r="O6" s="83">
        <f ca="1">AVERAGE(N6:O13)</f>
        <v>0</v>
      </c>
      <c r="P6" s="6"/>
      <c r="Q6" s="6"/>
      <c r="R6" s="6"/>
      <c r="S6" s="35">
        <f>+Q6/G6</f>
        <v>0</v>
      </c>
      <c r="T6" s="83">
        <f>AVERAGE(S6:S13)</f>
        <v>0</v>
      </c>
      <c r="U6" s="6"/>
    </row>
    <row r="7" spans="1:21" s="3" customFormat="1" ht="48.75" customHeight="1" x14ac:dyDescent="0.25">
      <c r="A7" s="98"/>
      <c r="B7" s="17">
        <f>1+B6</f>
        <v>2</v>
      </c>
      <c r="C7" s="31" t="s">
        <v>85</v>
      </c>
      <c r="D7" s="32" t="s">
        <v>138</v>
      </c>
      <c r="E7" s="32">
        <v>1</v>
      </c>
      <c r="F7" s="32"/>
      <c r="G7" s="32">
        <f t="shared" ref="G7:G59" si="0">+E7+F7</f>
        <v>1</v>
      </c>
      <c r="H7" s="32" t="s">
        <v>86</v>
      </c>
      <c r="I7" s="32" t="s">
        <v>137</v>
      </c>
      <c r="J7" s="47">
        <v>46054</v>
      </c>
      <c r="K7" s="47">
        <v>46203</v>
      </c>
      <c r="L7" s="6"/>
      <c r="M7" s="6"/>
      <c r="N7" s="35">
        <f t="shared" ref="N7:N59" si="1">+L7/G7</f>
        <v>0</v>
      </c>
      <c r="O7" s="84"/>
      <c r="P7" s="6"/>
      <c r="Q7" s="6"/>
      <c r="R7" s="6"/>
      <c r="S7" s="35">
        <f t="shared" ref="S7:S59" si="2">+Q7/G7</f>
        <v>0</v>
      </c>
      <c r="T7" s="84"/>
      <c r="U7" s="6"/>
    </row>
    <row r="8" spans="1:21" s="3" customFormat="1" ht="80.25" customHeight="1" x14ac:dyDescent="0.25">
      <c r="A8" s="98"/>
      <c r="B8" s="17">
        <f t="shared" ref="B8:B59" si="3">1+B7</f>
        <v>3</v>
      </c>
      <c r="C8" s="31" t="s">
        <v>106</v>
      </c>
      <c r="D8" s="32" t="s">
        <v>14</v>
      </c>
      <c r="E8" s="32">
        <v>1</v>
      </c>
      <c r="F8" s="32">
        <v>2</v>
      </c>
      <c r="G8" s="32">
        <f t="shared" si="0"/>
        <v>3</v>
      </c>
      <c r="H8" s="32" t="s">
        <v>3</v>
      </c>
      <c r="I8" s="32" t="s">
        <v>87</v>
      </c>
      <c r="J8" s="47">
        <v>46054</v>
      </c>
      <c r="K8" s="47">
        <v>46387</v>
      </c>
      <c r="L8" s="6"/>
      <c r="M8" s="6"/>
      <c r="N8" s="35">
        <f t="shared" si="1"/>
        <v>0</v>
      </c>
      <c r="O8" s="84"/>
      <c r="P8" s="6"/>
      <c r="Q8" s="6"/>
      <c r="R8" s="6"/>
      <c r="S8" s="35">
        <f t="shared" si="2"/>
        <v>0</v>
      </c>
      <c r="T8" s="84"/>
      <c r="U8" s="6"/>
    </row>
    <row r="9" spans="1:21" s="3" customFormat="1" ht="80.25" customHeight="1" x14ac:dyDescent="0.25">
      <c r="A9" s="98"/>
      <c r="B9" s="17">
        <f t="shared" si="3"/>
        <v>4</v>
      </c>
      <c r="C9" s="31" t="s">
        <v>109</v>
      </c>
      <c r="D9" s="32" t="s">
        <v>14</v>
      </c>
      <c r="E9" s="32">
        <v>1</v>
      </c>
      <c r="F9" s="32"/>
      <c r="G9" s="32">
        <f t="shared" si="0"/>
        <v>1</v>
      </c>
      <c r="H9" s="32" t="s">
        <v>3</v>
      </c>
      <c r="I9" s="32" t="s">
        <v>87</v>
      </c>
      <c r="J9" s="47">
        <v>46054</v>
      </c>
      <c r="K9" s="47">
        <v>46111</v>
      </c>
      <c r="L9" s="6"/>
      <c r="M9" s="6"/>
      <c r="N9" s="35">
        <f t="shared" si="1"/>
        <v>0</v>
      </c>
      <c r="O9" s="84"/>
      <c r="P9" s="6"/>
      <c r="Q9" s="6"/>
      <c r="R9" s="6"/>
      <c r="S9" s="35">
        <f t="shared" si="2"/>
        <v>0</v>
      </c>
      <c r="T9" s="84"/>
      <c r="U9" s="6"/>
    </row>
    <row r="10" spans="1:21" s="3" customFormat="1" ht="80.25" customHeight="1" x14ac:dyDescent="0.25">
      <c r="A10" s="98"/>
      <c r="B10" s="17">
        <f t="shared" si="3"/>
        <v>5</v>
      </c>
      <c r="C10" s="31" t="s">
        <v>110</v>
      </c>
      <c r="D10" s="32" t="s">
        <v>141</v>
      </c>
      <c r="E10" s="32">
        <v>1</v>
      </c>
      <c r="F10" s="32">
        <v>1</v>
      </c>
      <c r="G10" s="32">
        <f t="shared" si="0"/>
        <v>2</v>
      </c>
      <c r="H10" s="32" t="s">
        <v>3</v>
      </c>
      <c r="I10" s="32"/>
      <c r="J10" s="47">
        <v>46054</v>
      </c>
      <c r="K10" s="47">
        <v>46387</v>
      </c>
      <c r="L10" s="6"/>
      <c r="M10" s="6"/>
      <c r="N10" s="35">
        <f t="shared" si="1"/>
        <v>0</v>
      </c>
      <c r="O10" s="84"/>
      <c r="P10" s="6"/>
      <c r="Q10" s="6"/>
      <c r="R10" s="6"/>
      <c r="S10" s="35">
        <f t="shared" si="2"/>
        <v>0</v>
      </c>
      <c r="T10" s="84"/>
      <c r="U10" s="6"/>
    </row>
    <row r="11" spans="1:21" s="3" customFormat="1" ht="81" customHeight="1" x14ac:dyDescent="0.25">
      <c r="A11" s="98"/>
      <c r="B11" s="17">
        <f t="shared" si="3"/>
        <v>6</v>
      </c>
      <c r="C11" s="31" t="s">
        <v>12</v>
      </c>
      <c r="D11" s="32" t="s">
        <v>161</v>
      </c>
      <c r="E11" s="32"/>
      <c r="F11" s="32">
        <v>1</v>
      </c>
      <c r="G11" s="32">
        <f t="shared" si="0"/>
        <v>1</v>
      </c>
      <c r="H11" s="32" t="s">
        <v>3</v>
      </c>
      <c r="I11" s="32"/>
      <c r="J11" s="47">
        <v>46113</v>
      </c>
      <c r="K11" s="47">
        <v>46387</v>
      </c>
      <c r="L11" s="6"/>
      <c r="M11" s="6"/>
      <c r="N11" s="35">
        <f t="shared" si="1"/>
        <v>0</v>
      </c>
      <c r="O11" s="84"/>
      <c r="P11" s="6"/>
      <c r="Q11" s="6"/>
      <c r="R11" s="6"/>
      <c r="S11" s="35">
        <f t="shared" si="2"/>
        <v>0</v>
      </c>
      <c r="T11" s="84"/>
      <c r="U11" s="6"/>
    </row>
    <row r="12" spans="1:21" s="3" customFormat="1" ht="42.75" customHeight="1" x14ac:dyDescent="0.25">
      <c r="A12" s="98"/>
      <c r="B12" s="17">
        <f t="shared" si="3"/>
        <v>7</v>
      </c>
      <c r="C12" s="31" t="s">
        <v>200</v>
      </c>
      <c r="D12" s="32" t="s">
        <v>201</v>
      </c>
      <c r="E12" s="32">
        <v>1</v>
      </c>
      <c r="F12" s="32">
        <v>2</v>
      </c>
      <c r="G12" s="32">
        <f t="shared" si="0"/>
        <v>3</v>
      </c>
      <c r="H12" s="32" t="s">
        <v>6</v>
      </c>
      <c r="I12" s="32" t="s">
        <v>67</v>
      </c>
      <c r="J12" s="47">
        <v>46055</v>
      </c>
      <c r="K12" s="47">
        <v>46387</v>
      </c>
      <c r="L12" s="6"/>
      <c r="M12" s="6"/>
      <c r="N12" s="35">
        <f t="shared" si="1"/>
        <v>0</v>
      </c>
      <c r="O12" s="84"/>
      <c r="P12" s="6"/>
      <c r="Q12" s="6"/>
      <c r="R12" s="6"/>
      <c r="S12" s="35">
        <f t="shared" si="2"/>
        <v>0</v>
      </c>
      <c r="T12" s="84"/>
      <c r="U12" s="6"/>
    </row>
    <row r="13" spans="1:21" s="3" customFormat="1" ht="74.25" customHeight="1" x14ac:dyDescent="0.25">
      <c r="A13" s="98"/>
      <c r="B13" s="17">
        <f t="shared" si="3"/>
        <v>8</v>
      </c>
      <c r="C13" s="31" t="s">
        <v>151</v>
      </c>
      <c r="D13" s="32" t="s">
        <v>191</v>
      </c>
      <c r="E13" s="32">
        <v>1</v>
      </c>
      <c r="F13" s="32">
        <v>1</v>
      </c>
      <c r="G13" s="32">
        <f t="shared" si="0"/>
        <v>2</v>
      </c>
      <c r="H13" s="32" t="s">
        <v>190</v>
      </c>
      <c r="I13" s="32" t="s">
        <v>88</v>
      </c>
      <c r="J13" s="47">
        <v>46055</v>
      </c>
      <c r="K13" s="47">
        <v>46387</v>
      </c>
      <c r="L13" s="6"/>
      <c r="M13" s="6"/>
      <c r="N13" s="35">
        <f t="shared" si="1"/>
        <v>0</v>
      </c>
      <c r="O13" s="85"/>
      <c r="P13" s="6"/>
      <c r="Q13" s="6"/>
      <c r="R13" s="6"/>
      <c r="S13" s="35">
        <f t="shared" si="2"/>
        <v>0</v>
      </c>
      <c r="T13" s="85"/>
      <c r="U13" s="6"/>
    </row>
    <row r="14" spans="1:21" s="3" customFormat="1" ht="54.75" customHeight="1" x14ac:dyDescent="0.25">
      <c r="A14" s="99" t="s">
        <v>9</v>
      </c>
      <c r="B14" s="17">
        <f t="shared" si="3"/>
        <v>9</v>
      </c>
      <c r="C14" s="31" t="s">
        <v>184</v>
      </c>
      <c r="D14" s="32" t="s">
        <v>21</v>
      </c>
      <c r="E14" s="32"/>
      <c r="F14" s="32">
        <v>1</v>
      </c>
      <c r="G14" s="32">
        <f t="shared" si="0"/>
        <v>1</v>
      </c>
      <c r="H14" s="32" t="s">
        <v>6</v>
      </c>
      <c r="I14" s="32" t="s">
        <v>63</v>
      </c>
      <c r="J14" s="47">
        <v>46113</v>
      </c>
      <c r="K14" s="47">
        <v>46387</v>
      </c>
      <c r="L14" s="6"/>
      <c r="M14" s="6"/>
      <c r="N14" s="35">
        <f t="shared" si="1"/>
        <v>0</v>
      </c>
      <c r="O14" s="83">
        <f>AVERAGE(N14:N20)</f>
        <v>0</v>
      </c>
      <c r="P14" s="6"/>
      <c r="Q14" s="6"/>
      <c r="R14" s="6"/>
      <c r="S14" s="35">
        <f t="shared" si="2"/>
        <v>0</v>
      </c>
      <c r="T14" s="83">
        <f>AVERAGE(S14:S20)</f>
        <v>0</v>
      </c>
      <c r="U14" s="6"/>
    </row>
    <row r="15" spans="1:21" s="3" customFormat="1" ht="77.25" customHeight="1" x14ac:dyDescent="0.25">
      <c r="A15" s="100"/>
      <c r="B15" s="17">
        <f t="shared" si="3"/>
        <v>10</v>
      </c>
      <c r="C15" s="31" t="s">
        <v>142</v>
      </c>
      <c r="D15" s="32" t="s">
        <v>113</v>
      </c>
      <c r="E15" s="32">
        <v>6</v>
      </c>
      <c r="F15" s="32">
        <v>6</v>
      </c>
      <c r="G15" s="32">
        <f t="shared" si="0"/>
        <v>12</v>
      </c>
      <c r="H15" s="32" t="s">
        <v>66</v>
      </c>
      <c r="I15" s="32"/>
      <c r="J15" s="47">
        <v>46024</v>
      </c>
      <c r="K15" s="47">
        <v>46387</v>
      </c>
      <c r="L15" s="6"/>
      <c r="M15" s="6"/>
      <c r="N15" s="35">
        <f t="shared" si="1"/>
        <v>0</v>
      </c>
      <c r="O15" s="84"/>
      <c r="P15" s="6"/>
      <c r="Q15" s="6"/>
      <c r="R15" s="6"/>
      <c r="S15" s="35">
        <f t="shared" si="2"/>
        <v>0</v>
      </c>
      <c r="T15" s="84"/>
      <c r="U15" s="6"/>
    </row>
    <row r="16" spans="1:21" s="3" customFormat="1" ht="77.25" customHeight="1" x14ac:dyDescent="0.25">
      <c r="A16" s="100"/>
      <c r="B16" s="17">
        <f t="shared" si="3"/>
        <v>11</v>
      </c>
      <c r="C16" s="31" t="s">
        <v>99</v>
      </c>
      <c r="D16" s="32" t="s">
        <v>101</v>
      </c>
      <c r="E16" s="32">
        <v>1</v>
      </c>
      <c r="F16" s="32">
        <v>1</v>
      </c>
      <c r="G16" s="32">
        <f t="shared" si="0"/>
        <v>2</v>
      </c>
      <c r="H16" s="32" t="s">
        <v>100</v>
      </c>
      <c r="I16" s="32"/>
      <c r="J16" s="47" t="s">
        <v>178</v>
      </c>
      <c r="K16" s="47" t="s">
        <v>179</v>
      </c>
      <c r="L16" s="6"/>
      <c r="M16" s="6"/>
      <c r="N16" s="35">
        <f t="shared" si="1"/>
        <v>0</v>
      </c>
      <c r="O16" s="84"/>
      <c r="P16" s="6"/>
      <c r="Q16" s="6"/>
      <c r="R16" s="6"/>
      <c r="S16" s="35">
        <f t="shared" si="2"/>
        <v>0</v>
      </c>
      <c r="T16" s="84"/>
      <c r="U16" s="6"/>
    </row>
    <row r="17" spans="1:21" s="3" customFormat="1" ht="77.25" customHeight="1" x14ac:dyDescent="0.25">
      <c r="A17" s="100"/>
      <c r="B17" s="17">
        <f t="shared" si="3"/>
        <v>12</v>
      </c>
      <c r="C17" s="31" t="s">
        <v>70</v>
      </c>
      <c r="D17" s="32" t="s">
        <v>188</v>
      </c>
      <c r="E17" s="32"/>
      <c r="F17" s="32">
        <v>1</v>
      </c>
      <c r="G17" s="32">
        <f t="shared" si="0"/>
        <v>1</v>
      </c>
      <c r="H17" s="32" t="s">
        <v>3</v>
      </c>
      <c r="I17" s="32" t="s">
        <v>192</v>
      </c>
      <c r="J17" s="47">
        <v>46113</v>
      </c>
      <c r="K17" s="47">
        <v>46387</v>
      </c>
      <c r="L17" s="6"/>
      <c r="M17" s="6"/>
      <c r="N17" s="35">
        <f t="shared" si="1"/>
        <v>0</v>
      </c>
      <c r="O17" s="84"/>
      <c r="P17" s="6"/>
      <c r="Q17" s="6"/>
      <c r="R17" s="6"/>
      <c r="S17" s="35">
        <f t="shared" si="2"/>
        <v>0</v>
      </c>
      <c r="T17" s="84"/>
      <c r="U17" s="6"/>
    </row>
    <row r="18" spans="1:21" s="3" customFormat="1" ht="77.25" customHeight="1" x14ac:dyDescent="0.25">
      <c r="A18" s="100"/>
      <c r="B18" s="17">
        <f t="shared" si="3"/>
        <v>13</v>
      </c>
      <c r="C18" s="31" t="s">
        <v>112</v>
      </c>
      <c r="D18" s="32" t="s">
        <v>189</v>
      </c>
      <c r="E18" s="32"/>
      <c r="F18" s="32">
        <v>1</v>
      </c>
      <c r="G18" s="32">
        <f t="shared" si="0"/>
        <v>1</v>
      </c>
      <c r="H18" s="32" t="s">
        <v>111</v>
      </c>
      <c r="I18" s="32" t="s">
        <v>63</v>
      </c>
      <c r="J18" s="47">
        <v>46054</v>
      </c>
      <c r="K18" s="47">
        <v>46387</v>
      </c>
      <c r="L18" s="6"/>
      <c r="M18" s="6"/>
      <c r="N18" s="35">
        <f t="shared" si="1"/>
        <v>0</v>
      </c>
      <c r="O18" s="84"/>
      <c r="P18" s="6"/>
      <c r="Q18" s="6"/>
      <c r="R18" s="6"/>
      <c r="S18" s="35">
        <f t="shared" si="2"/>
        <v>0</v>
      </c>
      <c r="T18" s="84"/>
      <c r="U18" s="6"/>
    </row>
    <row r="19" spans="1:21" s="3" customFormat="1" ht="60" customHeight="1" x14ac:dyDescent="0.25">
      <c r="A19" s="100"/>
      <c r="B19" s="17">
        <f t="shared" si="3"/>
        <v>14</v>
      </c>
      <c r="C19" s="31" t="s">
        <v>92</v>
      </c>
      <c r="D19" s="32" t="s">
        <v>22</v>
      </c>
      <c r="E19" s="32">
        <v>1</v>
      </c>
      <c r="F19" s="32">
        <v>1</v>
      </c>
      <c r="G19" s="32">
        <f t="shared" si="0"/>
        <v>2</v>
      </c>
      <c r="H19" s="32" t="s">
        <v>3</v>
      </c>
      <c r="I19" s="32" t="s">
        <v>68</v>
      </c>
      <c r="J19" s="47">
        <v>46054</v>
      </c>
      <c r="K19" s="47">
        <v>46387</v>
      </c>
      <c r="L19" s="6"/>
      <c r="M19" s="6"/>
      <c r="N19" s="35">
        <f t="shared" si="1"/>
        <v>0</v>
      </c>
      <c r="O19" s="84"/>
      <c r="P19" s="6"/>
      <c r="Q19" s="6"/>
      <c r="R19" s="6"/>
      <c r="S19" s="35">
        <f t="shared" si="2"/>
        <v>0</v>
      </c>
      <c r="T19" s="84"/>
      <c r="U19" s="6"/>
    </row>
    <row r="20" spans="1:21" s="3" customFormat="1" ht="105.75" customHeight="1" x14ac:dyDescent="0.25">
      <c r="A20" s="100"/>
      <c r="B20" s="17">
        <f t="shared" si="3"/>
        <v>15</v>
      </c>
      <c r="C20" s="34" t="s">
        <v>93</v>
      </c>
      <c r="D20" s="32" t="s">
        <v>21</v>
      </c>
      <c r="E20" s="32"/>
      <c r="F20" s="32">
        <v>1</v>
      </c>
      <c r="G20" s="32">
        <f t="shared" si="0"/>
        <v>1</v>
      </c>
      <c r="H20" s="32" t="s">
        <v>3</v>
      </c>
      <c r="I20" s="32" t="s">
        <v>69</v>
      </c>
      <c r="J20" s="47">
        <v>46054</v>
      </c>
      <c r="K20" s="47">
        <v>46387</v>
      </c>
      <c r="L20" s="6"/>
      <c r="M20" s="6"/>
      <c r="N20" s="35">
        <f t="shared" si="1"/>
        <v>0</v>
      </c>
      <c r="O20" s="85"/>
      <c r="P20" s="6"/>
      <c r="Q20" s="6"/>
      <c r="R20" s="6"/>
      <c r="S20" s="35">
        <f t="shared" si="2"/>
        <v>0</v>
      </c>
      <c r="T20" s="85"/>
      <c r="U20" s="6"/>
    </row>
    <row r="21" spans="1:21" s="3" customFormat="1" ht="70.5" customHeight="1" x14ac:dyDescent="0.25">
      <c r="A21" s="77" t="s">
        <v>15</v>
      </c>
      <c r="B21" s="17">
        <f t="shared" si="3"/>
        <v>16</v>
      </c>
      <c r="C21" s="31" t="s">
        <v>13</v>
      </c>
      <c r="D21" s="32" t="s">
        <v>64</v>
      </c>
      <c r="E21" s="32">
        <v>1</v>
      </c>
      <c r="F21" s="32">
        <v>1</v>
      </c>
      <c r="G21" s="32">
        <f t="shared" si="0"/>
        <v>2</v>
      </c>
      <c r="H21" s="32" t="s">
        <v>3</v>
      </c>
      <c r="I21" s="32" t="s">
        <v>89</v>
      </c>
      <c r="J21" s="47">
        <v>46054</v>
      </c>
      <c r="K21" s="47">
        <v>46387</v>
      </c>
      <c r="L21" s="6"/>
      <c r="M21" s="6"/>
      <c r="N21" s="35">
        <f t="shared" si="1"/>
        <v>0</v>
      </c>
      <c r="O21" s="83">
        <f>AVERAGE(N21:N33)</f>
        <v>0</v>
      </c>
      <c r="P21" s="6"/>
      <c r="Q21" s="6"/>
      <c r="R21" s="6"/>
      <c r="S21" s="35">
        <f t="shared" si="2"/>
        <v>0</v>
      </c>
      <c r="T21" s="83">
        <f>AVERAGE(S21:S33)</f>
        <v>0</v>
      </c>
      <c r="U21" s="6"/>
    </row>
    <row r="22" spans="1:21" s="3" customFormat="1" ht="47.25" customHeight="1" x14ac:dyDescent="0.25">
      <c r="A22" s="77"/>
      <c r="B22" s="17">
        <f t="shared" si="3"/>
        <v>17</v>
      </c>
      <c r="C22" s="31" t="s">
        <v>90</v>
      </c>
      <c r="D22" s="32" t="s">
        <v>175</v>
      </c>
      <c r="E22" s="32">
        <v>2</v>
      </c>
      <c r="F22" s="32">
        <v>2</v>
      </c>
      <c r="G22" s="32">
        <f t="shared" si="0"/>
        <v>4</v>
      </c>
      <c r="H22" s="32" t="s">
        <v>114</v>
      </c>
      <c r="I22" s="32"/>
      <c r="J22" s="47">
        <v>46054</v>
      </c>
      <c r="K22" s="47">
        <v>46387</v>
      </c>
      <c r="L22" s="6"/>
      <c r="M22" s="6"/>
      <c r="N22" s="35">
        <f t="shared" si="1"/>
        <v>0</v>
      </c>
      <c r="O22" s="84"/>
      <c r="P22" s="6"/>
      <c r="Q22" s="6"/>
      <c r="R22" s="6"/>
      <c r="S22" s="35">
        <f t="shared" si="2"/>
        <v>0</v>
      </c>
      <c r="T22" s="84"/>
      <c r="U22" s="6"/>
    </row>
    <row r="23" spans="1:21" s="3" customFormat="1" ht="49.5" customHeight="1" x14ac:dyDescent="0.25">
      <c r="A23" s="77"/>
      <c r="B23" s="17">
        <f t="shared" si="3"/>
        <v>18</v>
      </c>
      <c r="C23" s="31" t="s">
        <v>152</v>
      </c>
      <c r="D23" s="32" t="s">
        <v>23</v>
      </c>
      <c r="E23" s="32">
        <v>2</v>
      </c>
      <c r="F23" s="32">
        <v>2</v>
      </c>
      <c r="G23" s="32">
        <f t="shared" si="0"/>
        <v>4</v>
      </c>
      <c r="H23" s="32" t="s">
        <v>3</v>
      </c>
      <c r="I23" s="32" t="s">
        <v>67</v>
      </c>
      <c r="J23" s="47">
        <v>46054</v>
      </c>
      <c r="K23" s="47">
        <v>46387</v>
      </c>
      <c r="L23" s="6"/>
      <c r="M23" s="6"/>
      <c r="N23" s="35">
        <f t="shared" si="1"/>
        <v>0</v>
      </c>
      <c r="O23" s="84"/>
      <c r="P23" s="6"/>
      <c r="Q23" s="6"/>
      <c r="R23" s="6"/>
      <c r="S23" s="35">
        <f t="shared" si="2"/>
        <v>0</v>
      </c>
      <c r="T23" s="84"/>
      <c r="U23" s="6"/>
    </row>
    <row r="24" spans="1:21" s="3" customFormat="1" ht="33.75" customHeight="1" x14ac:dyDescent="0.25">
      <c r="A24" s="77"/>
      <c r="B24" s="17">
        <f t="shared" si="3"/>
        <v>19</v>
      </c>
      <c r="C24" s="31" t="s">
        <v>153</v>
      </c>
      <c r="D24" s="32" t="s">
        <v>18</v>
      </c>
      <c r="E24" s="32">
        <v>2</v>
      </c>
      <c r="F24" s="32">
        <v>2</v>
      </c>
      <c r="G24" s="32">
        <f t="shared" si="0"/>
        <v>4</v>
      </c>
      <c r="H24" s="32" t="s">
        <v>3</v>
      </c>
      <c r="I24" s="32" t="s">
        <v>67</v>
      </c>
      <c r="J24" s="47">
        <v>46054</v>
      </c>
      <c r="K24" s="47">
        <v>46387</v>
      </c>
      <c r="L24" s="6"/>
      <c r="M24" s="6"/>
      <c r="N24" s="35">
        <f t="shared" si="1"/>
        <v>0</v>
      </c>
      <c r="O24" s="84"/>
      <c r="P24" s="6"/>
      <c r="Q24" s="6"/>
      <c r="R24" s="6"/>
      <c r="S24" s="35">
        <f t="shared" si="2"/>
        <v>0</v>
      </c>
      <c r="T24" s="84"/>
      <c r="U24" s="6"/>
    </row>
    <row r="25" spans="1:21" s="3" customFormat="1" ht="33.75" customHeight="1" x14ac:dyDescent="0.25">
      <c r="A25" s="77"/>
      <c r="B25" s="17">
        <f t="shared" si="3"/>
        <v>20</v>
      </c>
      <c r="C25" s="31" t="s">
        <v>102</v>
      </c>
      <c r="D25" s="32" t="s">
        <v>202</v>
      </c>
      <c r="E25" s="32"/>
      <c r="F25" s="32">
        <v>1</v>
      </c>
      <c r="G25" s="32">
        <f t="shared" si="0"/>
        <v>1</v>
      </c>
      <c r="H25" s="32" t="s">
        <v>6</v>
      </c>
      <c r="I25" s="32" t="s">
        <v>4</v>
      </c>
      <c r="J25" s="47">
        <v>46061</v>
      </c>
      <c r="K25" s="47">
        <v>46375</v>
      </c>
      <c r="L25" s="6"/>
      <c r="M25" s="6"/>
      <c r="N25" s="35">
        <f t="shared" si="1"/>
        <v>0</v>
      </c>
      <c r="O25" s="84"/>
      <c r="P25" s="6"/>
      <c r="Q25" s="6"/>
      <c r="R25" s="6"/>
      <c r="S25" s="35">
        <f t="shared" si="2"/>
        <v>0</v>
      </c>
      <c r="T25" s="84"/>
      <c r="U25" s="6"/>
    </row>
    <row r="26" spans="1:21" s="3" customFormat="1" ht="33.75" customHeight="1" x14ac:dyDescent="0.25">
      <c r="A26" s="77"/>
      <c r="B26" s="17">
        <f t="shared" si="3"/>
        <v>21</v>
      </c>
      <c r="C26" s="31" t="s">
        <v>103</v>
      </c>
      <c r="D26" s="32" t="s">
        <v>145</v>
      </c>
      <c r="E26" s="32">
        <v>2</v>
      </c>
      <c r="F26" s="32">
        <v>2</v>
      </c>
      <c r="G26" s="32">
        <f t="shared" si="0"/>
        <v>4</v>
      </c>
      <c r="H26" s="32" t="s">
        <v>6</v>
      </c>
      <c r="I26" s="32" t="s">
        <v>4</v>
      </c>
      <c r="J26" s="47">
        <v>46061</v>
      </c>
      <c r="K26" s="47">
        <v>46375</v>
      </c>
      <c r="L26" s="6"/>
      <c r="M26" s="6"/>
      <c r="N26" s="35">
        <f t="shared" si="1"/>
        <v>0</v>
      </c>
      <c r="O26" s="84"/>
      <c r="P26" s="6"/>
      <c r="Q26" s="6"/>
      <c r="R26" s="6"/>
      <c r="S26" s="35">
        <f t="shared" si="2"/>
        <v>0</v>
      </c>
      <c r="T26" s="84"/>
      <c r="U26" s="6"/>
    </row>
    <row r="27" spans="1:21" s="3" customFormat="1" ht="33.75" customHeight="1" x14ac:dyDescent="0.25">
      <c r="A27" s="77"/>
      <c r="B27" s="17">
        <f t="shared" si="3"/>
        <v>22</v>
      </c>
      <c r="C27" s="31" t="s">
        <v>104</v>
      </c>
      <c r="D27" s="32" t="s">
        <v>203</v>
      </c>
      <c r="E27" s="32">
        <v>2</v>
      </c>
      <c r="F27" s="32">
        <v>2</v>
      </c>
      <c r="G27" s="32">
        <f t="shared" si="0"/>
        <v>4</v>
      </c>
      <c r="H27" s="32" t="s">
        <v>6</v>
      </c>
      <c r="I27" s="32"/>
      <c r="J27" s="47">
        <v>46055</v>
      </c>
      <c r="K27" s="47">
        <v>46387</v>
      </c>
      <c r="L27" s="6"/>
      <c r="M27" s="6"/>
      <c r="N27" s="35">
        <f t="shared" si="1"/>
        <v>0</v>
      </c>
      <c r="O27" s="84"/>
      <c r="P27" s="6"/>
      <c r="Q27" s="6"/>
      <c r="R27" s="6"/>
      <c r="S27" s="35">
        <f t="shared" si="2"/>
        <v>0</v>
      </c>
      <c r="T27" s="84"/>
      <c r="U27" s="6"/>
    </row>
    <row r="28" spans="1:21" s="3" customFormat="1" ht="45" customHeight="1" x14ac:dyDescent="0.25">
      <c r="A28" s="77"/>
      <c r="B28" s="17">
        <f t="shared" si="3"/>
        <v>23</v>
      </c>
      <c r="C28" s="31" t="s">
        <v>105</v>
      </c>
      <c r="D28" s="32" t="s">
        <v>145</v>
      </c>
      <c r="E28" s="32">
        <v>2</v>
      </c>
      <c r="F28" s="32">
        <v>2</v>
      </c>
      <c r="G28" s="32">
        <f t="shared" si="0"/>
        <v>4</v>
      </c>
      <c r="H28" s="32" t="s">
        <v>6</v>
      </c>
      <c r="I28" s="32"/>
      <c r="J28" s="47">
        <v>46061</v>
      </c>
      <c r="K28" s="47">
        <v>46375</v>
      </c>
      <c r="L28" s="6"/>
      <c r="M28" s="6"/>
      <c r="N28" s="35">
        <f t="shared" si="1"/>
        <v>0</v>
      </c>
      <c r="O28" s="84"/>
      <c r="P28" s="6"/>
      <c r="Q28" s="6"/>
      <c r="R28" s="6"/>
      <c r="S28" s="35">
        <f t="shared" si="2"/>
        <v>0</v>
      </c>
      <c r="T28" s="84"/>
      <c r="U28" s="6"/>
    </row>
    <row r="29" spans="1:21" s="3" customFormat="1" ht="51.6" customHeight="1" x14ac:dyDescent="0.25">
      <c r="A29" s="77"/>
      <c r="B29" s="17">
        <f t="shared" si="3"/>
        <v>24</v>
      </c>
      <c r="C29" s="31" t="s">
        <v>180</v>
      </c>
      <c r="D29" s="32" t="s">
        <v>181</v>
      </c>
      <c r="E29" s="32">
        <v>1</v>
      </c>
      <c r="F29" s="32">
        <v>1</v>
      </c>
      <c r="G29" s="32">
        <f t="shared" si="0"/>
        <v>2</v>
      </c>
      <c r="H29" s="32" t="s">
        <v>100</v>
      </c>
      <c r="I29" s="32"/>
      <c r="J29" s="50" t="s">
        <v>182</v>
      </c>
      <c r="K29" s="50" t="s">
        <v>183</v>
      </c>
      <c r="L29" s="6"/>
      <c r="M29" s="6"/>
      <c r="N29" s="35">
        <f t="shared" si="1"/>
        <v>0</v>
      </c>
      <c r="O29" s="84"/>
      <c r="P29" s="6"/>
      <c r="Q29" s="6"/>
      <c r="R29" s="6"/>
      <c r="S29" s="35">
        <f t="shared" si="2"/>
        <v>0</v>
      </c>
      <c r="T29" s="84"/>
      <c r="U29" s="6"/>
    </row>
    <row r="30" spans="1:21" s="3" customFormat="1" ht="54.95" customHeight="1" x14ac:dyDescent="0.25">
      <c r="A30" s="77"/>
      <c r="B30" s="17">
        <f t="shared" si="3"/>
        <v>25</v>
      </c>
      <c r="C30" s="31" t="s">
        <v>107</v>
      </c>
      <c r="D30" s="32" t="s">
        <v>205</v>
      </c>
      <c r="E30" s="32">
        <v>1</v>
      </c>
      <c r="F30" s="32">
        <v>1</v>
      </c>
      <c r="G30" s="32">
        <f t="shared" si="0"/>
        <v>2</v>
      </c>
      <c r="H30" s="32" t="s">
        <v>4</v>
      </c>
      <c r="I30" s="32"/>
      <c r="J30" s="47">
        <v>46055</v>
      </c>
      <c r="K30" s="47">
        <v>46387</v>
      </c>
      <c r="L30" s="6"/>
      <c r="M30" s="6"/>
      <c r="N30" s="35">
        <f t="shared" si="1"/>
        <v>0</v>
      </c>
      <c r="O30" s="84"/>
      <c r="P30" s="6"/>
      <c r="Q30" s="6"/>
      <c r="R30" s="6"/>
      <c r="S30" s="35">
        <f t="shared" si="2"/>
        <v>0</v>
      </c>
      <c r="T30" s="84"/>
      <c r="U30" s="6"/>
    </row>
    <row r="31" spans="1:21" s="3" customFormat="1" ht="50.1" customHeight="1" x14ac:dyDescent="0.25">
      <c r="A31" s="77"/>
      <c r="B31" s="17">
        <f t="shared" si="3"/>
        <v>26</v>
      </c>
      <c r="C31" s="31" t="s">
        <v>108</v>
      </c>
      <c r="D31" s="32" t="s">
        <v>204</v>
      </c>
      <c r="E31" s="32">
        <v>1</v>
      </c>
      <c r="F31" s="32">
        <v>1</v>
      </c>
      <c r="G31" s="32">
        <f t="shared" si="0"/>
        <v>2</v>
      </c>
      <c r="H31" s="32" t="s">
        <v>6</v>
      </c>
      <c r="I31" s="32" t="s">
        <v>66</v>
      </c>
      <c r="J31" s="47">
        <v>46061</v>
      </c>
      <c r="K31" s="47">
        <v>46375</v>
      </c>
      <c r="L31" s="6"/>
      <c r="M31" s="6"/>
      <c r="N31" s="35">
        <f t="shared" si="1"/>
        <v>0</v>
      </c>
      <c r="O31" s="84"/>
      <c r="P31" s="6"/>
      <c r="Q31" s="6"/>
      <c r="R31" s="6"/>
      <c r="S31" s="35">
        <f t="shared" si="2"/>
        <v>0</v>
      </c>
      <c r="T31" s="84"/>
      <c r="U31" s="6"/>
    </row>
    <row r="32" spans="1:21" s="3" customFormat="1" ht="39.950000000000003" customHeight="1" x14ac:dyDescent="0.25">
      <c r="A32" s="77"/>
      <c r="B32" s="17">
        <f t="shared" si="3"/>
        <v>27</v>
      </c>
      <c r="C32" s="31" t="s">
        <v>209</v>
      </c>
      <c r="D32" s="32" t="s">
        <v>208</v>
      </c>
      <c r="E32" s="32">
        <v>2</v>
      </c>
      <c r="F32" s="32">
        <v>2</v>
      </c>
      <c r="G32" s="32">
        <f t="shared" si="0"/>
        <v>4</v>
      </c>
      <c r="H32" s="32" t="s">
        <v>206</v>
      </c>
      <c r="I32" s="32"/>
      <c r="J32" s="47">
        <v>46055</v>
      </c>
      <c r="K32" s="47">
        <v>46387</v>
      </c>
      <c r="L32" s="6"/>
      <c r="M32" s="6"/>
      <c r="N32" s="35">
        <f t="shared" si="1"/>
        <v>0</v>
      </c>
      <c r="O32" s="84"/>
      <c r="P32" s="6"/>
      <c r="Q32" s="6"/>
      <c r="R32" s="6"/>
      <c r="S32" s="35">
        <f t="shared" si="2"/>
        <v>0</v>
      </c>
      <c r="T32" s="84"/>
      <c r="U32" s="6"/>
    </row>
    <row r="33" spans="1:21" s="3" customFormat="1" ht="39.950000000000003" customHeight="1" x14ac:dyDescent="0.25">
      <c r="A33" s="77"/>
      <c r="B33" s="17">
        <f t="shared" si="3"/>
        <v>28</v>
      </c>
      <c r="C33" s="31" t="s">
        <v>207</v>
      </c>
      <c r="D33" s="32" t="s">
        <v>176</v>
      </c>
      <c r="E33" s="32">
        <v>5</v>
      </c>
      <c r="F33" s="32">
        <v>5</v>
      </c>
      <c r="G33" s="32">
        <v>10</v>
      </c>
      <c r="H33" s="32" t="s">
        <v>4</v>
      </c>
      <c r="I33" s="32" t="s">
        <v>115</v>
      </c>
      <c r="J33" s="47">
        <v>46054</v>
      </c>
      <c r="K33" s="47">
        <v>46387</v>
      </c>
      <c r="L33" s="6"/>
      <c r="M33" s="6"/>
      <c r="N33" s="35">
        <f t="shared" si="1"/>
        <v>0</v>
      </c>
      <c r="O33" s="85"/>
      <c r="P33" s="6"/>
      <c r="Q33" s="6"/>
      <c r="R33" s="6"/>
      <c r="S33" s="35">
        <f t="shared" si="2"/>
        <v>0</v>
      </c>
      <c r="T33" s="85"/>
      <c r="U33" s="6"/>
    </row>
    <row r="34" spans="1:21" s="3" customFormat="1" ht="66" customHeight="1" x14ac:dyDescent="0.25">
      <c r="A34" s="101" t="s">
        <v>56</v>
      </c>
      <c r="B34" s="17">
        <f t="shared" si="3"/>
        <v>29</v>
      </c>
      <c r="C34" s="31" t="s">
        <v>61</v>
      </c>
      <c r="D34" s="32" t="s">
        <v>185</v>
      </c>
      <c r="E34" s="32">
        <v>1</v>
      </c>
      <c r="F34" s="32">
        <v>1</v>
      </c>
      <c r="G34" s="32">
        <f t="shared" si="0"/>
        <v>2</v>
      </c>
      <c r="H34" s="32" t="s">
        <v>7</v>
      </c>
      <c r="I34" s="32" t="s">
        <v>3</v>
      </c>
      <c r="J34" s="47">
        <v>46054</v>
      </c>
      <c r="K34" s="47">
        <v>46387</v>
      </c>
      <c r="L34" s="6"/>
      <c r="M34" s="6"/>
      <c r="N34" s="35">
        <f t="shared" si="1"/>
        <v>0</v>
      </c>
      <c r="O34" s="83">
        <f>AVERAGE(N34:N46)</f>
        <v>0</v>
      </c>
      <c r="P34" s="6"/>
      <c r="Q34" s="6"/>
      <c r="R34" s="6"/>
      <c r="S34" s="35">
        <f t="shared" si="2"/>
        <v>0</v>
      </c>
      <c r="T34" s="83">
        <f>AVERAGE(S34:S46)</f>
        <v>0</v>
      </c>
      <c r="U34" s="6"/>
    </row>
    <row r="35" spans="1:21" s="3" customFormat="1" ht="71.25" customHeight="1" x14ac:dyDescent="0.25">
      <c r="A35" s="102"/>
      <c r="B35" s="17">
        <f t="shared" si="3"/>
        <v>30</v>
      </c>
      <c r="C35" s="31" t="s">
        <v>59</v>
      </c>
      <c r="D35" s="32" t="s">
        <v>57</v>
      </c>
      <c r="E35" s="32"/>
      <c r="F35" s="32">
        <v>1</v>
      </c>
      <c r="G35" s="32">
        <f t="shared" si="0"/>
        <v>1</v>
      </c>
      <c r="H35" s="32" t="s">
        <v>7</v>
      </c>
      <c r="I35" s="32" t="s">
        <v>67</v>
      </c>
      <c r="J35" s="47">
        <v>46113</v>
      </c>
      <c r="K35" s="47">
        <v>46387</v>
      </c>
      <c r="L35" s="6"/>
      <c r="M35" s="6"/>
      <c r="N35" s="35">
        <f t="shared" si="1"/>
        <v>0</v>
      </c>
      <c r="O35" s="84"/>
      <c r="P35" s="6"/>
      <c r="Q35" s="6"/>
      <c r="R35" s="6"/>
      <c r="S35" s="35">
        <f t="shared" si="2"/>
        <v>0</v>
      </c>
      <c r="T35" s="84"/>
      <c r="U35" s="6"/>
    </row>
    <row r="36" spans="1:21" s="3" customFormat="1" ht="75" x14ac:dyDescent="0.25">
      <c r="A36" s="102"/>
      <c r="B36" s="17">
        <f t="shared" si="3"/>
        <v>31</v>
      </c>
      <c r="C36" s="31" t="s">
        <v>62</v>
      </c>
      <c r="D36" s="32" t="s">
        <v>168</v>
      </c>
      <c r="E36" s="32"/>
      <c r="F36" s="32">
        <v>1</v>
      </c>
      <c r="G36" s="32">
        <f t="shared" si="0"/>
        <v>1</v>
      </c>
      <c r="H36" s="32" t="s">
        <v>7</v>
      </c>
      <c r="I36" s="32" t="s">
        <v>3</v>
      </c>
      <c r="J36" s="47">
        <v>46113</v>
      </c>
      <c r="K36" s="47">
        <v>46387</v>
      </c>
      <c r="L36" s="6"/>
      <c r="M36" s="6"/>
      <c r="N36" s="35">
        <f t="shared" si="1"/>
        <v>0</v>
      </c>
      <c r="O36" s="84"/>
      <c r="P36" s="6"/>
      <c r="Q36" s="6"/>
      <c r="R36" s="6"/>
      <c r="S36" s="35">
        <f t="shared" si="2"/>
        <v>0</v>
      </c>
      <c r="T36" s="84"/>
      <c r="U36" s="6"/>
    </row>
    <row r="37" spans="1:21" s="3" customFormat="1" ht="118.5" customHeight="1" x14ac:dyDescent="0.25">
      <c r="A37" s="102"/>
      <c r="B37" s="17">
        <f t="shared" si="3"/>
        <v>32</v>
      </c>
      <c r="C37" s="31" t="s">
        <v>72</v>
      </c>
      <c r="D37" s="32" t="s">
        <v>79</v>
      </c>
      <c r="E37" s="32"/>
      <c r="F37" s="32">
        <v>1</v>
      </c>
      <c r="G37" s="32">
        <f t="shared" si="0"/>
        <v>1</v>
      </c>
      <c r="H37" s="32" t="s">
        <v>7</v>
      </c>
      <c r="I37" s="32" t="s">
        <v>186</v>
      </c>
      <c r="J37" s="47">
        <v>46113</v>
      </c>
      <c r="K37" s="47">
        <v>46387</v>
      </c>
      <c r="L37" s="6"/>
      <c r="M37" s="6"/>
      <c r="N37" s="35">
        <f t="shared" si="1"/>
        <v>0</v>
      </c>
      <c r="O37" s="84"/>
      <c r="P37" s="6"/>
      <c r="Q37" s="6"/>
      <c r="R37" s="6"/>
      <c r="S37" s="35">
        <f t="shared" si="2"/>
        <v>0</v>
      </c>
      <c r="T37" s="84"/>
      <c r="U37" s="6"/>
    </row>
    <row r="38" spans="1:21" s="3" customFormat="1" ht="51" customHeight="1" x14ac:dyDescent="0.25">
      <c r="A38" s="102"/>
      <c r="B38" s="17">
        <f t="shared" si="3"/>
        <v>33</v>
      </c>
      <c r="C38" s="31" t="s">
        <v>73</v>
      </c>
      <c r="D38" s="32" t="s">
        <v>80</v>
      </c>
      <c r="E38" s="32"/>
      <c r="F38" s="32">
        <v>1</v>
      </c>
      <c r="G38" s="32">
        <f t="shared" si="0"/>
        <v>1</v>
      </c>
      <c r="H38" s="32" t="s">
        <v>7</v>
      </c>
      <c r="I38" s="32" t="s">
        <v>6</v>
      </c>
      <c r="J38" s="47">
        <v>46113</v>
      </c>
      <c r="K38" s="47">
        <v>46387</v>
      </c>
      <c r="L38" s="6"/>
      <c r="M38" s="6"/>
      <c r="N38" s="35">
        <f t="shared" si="1"/>
        <v>0</v>
      </c>
      <c r="O38" s="84"/>
      <c r="P38" s="6"/>
      <c r="Q38" s="6"/>
      <c r="R38" s="6"/>
      <c r="S38" s="35">
        <f t="shared" si="2"/>
        <v>0</v>
      </c>
      <c r="T38" s="84"/>
      <c r="U38" s="6"/>
    </row>
    <row r="39" spans="1:21" s="3" customFormat="1" ht="48" customHeight="1" x14ac:dyDescent="0.25">
      <c r="A39" s="102"/>
      <c r="B39" s="17">
        <f t="shared" si="3"/>
        <v>34</v>
      </c>
      <c r="C39" s="31" t="s">
        <v>74</v>
      </c>
      <c r="D39" s="32" t="s">
        <v>81</v>
      </c>
      <c r="E39" s="32"/>
      <c r="F39" s="32">
        <v>1</v>
      </c>
      <c r="G39" s="32">
        <f t="shared" si="0"/>
        <v>1</v>
      </c>
      <c r="H39" s="32" t="s">
        <v>7</v>
      </c>
      <c r="I39" s="32" t="s">
        <v>6</v>
      </c>
      <c r="J39" s="47">
        <v>46113</v>
      </c>
      <c r="K39" s="47">
        <v>46387</v>
      </c>
      <c r="L39" s="6"/>
      <c r="M39" s="6"/>
      <c r="N39" s="35">
        <f t="shared" si="1"/>
        <v>0</v>
      </c>
      <c r="O39" s="84"/>
      <c r="P39" s="6"/>
      <c r="Q39" s="6"/>
      <c r="R39" s="6"/>
      <c r="S39" s="35">
        <f t="shared" si="2"/>
        <v>0</v>
      </c>
      <c r="T39" s="84"/>
      <c r="U39" s="6"/>
    </row>
    <row r="40" spans="1:21" s="3" customFormat="1" ht="102.75" customHeight="1" x14ac:dyDescent="0.25">
      <c r="A40" s="102"/>
      <c r="B40" s="17">
        <f t="shared" si="3"/>
        <v>35</v>
      </c>
      <c r="C40" s="31" t="s">
        <v>75</v>
      </c>
      <c r="D40" s="32" t="s">
        <v>82</v>
      </c>
      <c r="E40" s="32"/>
      <c r="F40" s="32">
        <v>1</v>
      </c>
      <c r="G40" s="32">
        <f t="shared" si="0"/>
        <v>1</v>
      </c>
      <c r="H40" s="32" t="s">
        <v>7</v>
      </c>
      <c r="I40" s="32" t="s">
        <v>67</v>
      </c>
      <c r="J40" s="47">
        <v>46113</v>
      </c>
      <c r="K40" s="47">
        <v>46387</v>
      </c>
      <c r="L40" s="6"/>
      <c r="M40" s="6"/>
      <c r="N40" s="35">
        <f t="shared" si="1"/>
        <v>0</v>
      </c>
      <c r="O40" s="84"/>
      <c r="P40" s="6"/>
      <c r="Q40" s="6"/>
      <c r="R40" s="6"/>
      <c r="S40" s="35">
        <f t="shared" si="2"/>
        <v>0</v>
      </c>
      <c r="T40" s="84"/>
      <c r="U40" s="6"/>
    </row>
    <row r="41" spans="1:21" s="3" customFormat="1" ht="41.25" customHeight="1" x14ac:dyDescent="0.25">
      <c r="A41" s="102"/>
      <c r="B41" s="17">
        <f t="shared" si="3"/>
        <v>36</v>
      </c>
      <c r="C41" s="31" t="s">
        <v>76</v>
      </c>
      <c r="D41" s="32" t="s">
        <v>83</v>
      </c>
      <c r="E41" s="32"/>
      <c r="F41" s="32">
        <v>1</v>
      </c>
      <c r="G41" s="32">
        <f t="shared" si="0"/>
        <v>1</v>
      </c>
      <c r="H41" s="32" t="s">
        <v>7</v>
      </c>
      <c r="I41" s="32" t="s">
        <v>67</v>
      </c>
      <c r="J41" s="47">
        <v>46113</v>
      </c>
      <c r="K41" s="47">
        <v>46387</v>
      </c>
      <c r="L41" s="6"/>
      <c r="M41" s="6"/>
      <c r="N41" s="35">
        <f t="shared" si="1"/>
        <v>0</v>
      </c>
      <c r="O41" s="84"/>
      <c r="P41" s="6"/>
      <c r="Q41" s="6"/>
      <c r="R41" s="6"/>
      <c r="S41" s="35">
        <f t="shared" si="2"/>
        <v>0</v>
      </c>
      <c r="T41" s="84"/>
      <c r="U41" s="6"/>
    </row>
    <row r="42" spans="1:21" s="3" customFormat="1" ht="30.75" customHeight="1" x14ac:dyDescent="0.25">
      <c r="A42" s="102"/>
      <c r="B42" s="17">
        <f t="shared" si="3"/>
        <v>37</v>
      </c>
      <c r="C42" s="31" t="s">
        <v>77</v>
      </c>
      <c r="D42" s="32" t="s">
        <v>84</v>
      </c>
      <c r="E42" s="32"/>
      <c r="F42" s="32">
        <v>1</v>
      </c>
      <c r="G42" s="32">
        <f t="shared" si="0"/>
        <v>1</v>
      </c>
      <c r="H42" s="32" t="s">
        <v>7</v>
      </c>
      <c r="I42" s="32" t="s">
        <v>67</v>
      </c>
      <c r="J42" s="47">
        <v>46113</v>
      </c>
      <c r="K42" s="47">
        <v>46387</v>
      </c>
      <c r="L42" s="6"/>
      <c r="M42" s="6"/>
      <c r="N42" s="35">
        <f t="shared" si="1"/>
        <v>0</v>
      </c>
      <c r="O42" s="84"/>
      <c r="P42" s="6"/>
      <c r="Q42" s="6"/>
      <c r="R42" s="6"/>
      <c r="S42" s="35">
        <f t="shared" si="2"/>
        <v>0</v>
      </c>
      <c r="T42" s="84"/>
      <c r="U42" s="6"/>
    </row>
    <row r="43" spans="1:21" s="3" customFormat="1" ht="36.75" customHeight="1" x14ac:dyDescent="0.25">
      <c r="A43" s="102"/>
      <c r="B43" s="17">
        <f t="shared" si="3"/>
        <v>38</v>
      </c>
      <c r="C43" s="31" t="s">
        <v>78</v>
      </c>
      <c r="D43" s="32" t="s">
        <v>80</v>
      </c>
      <c r="E43" s="32"/>
      <c r="F43" s="32">
        <v>1</v>
      </c>
      <c r="G43" s="32">
        <f t="shared" si="0"/>
        <v>1</v>
      </c>
      <c r="H43" s="32" t="s">
        <v>7</v>
      </c>
      <c r="I43" s="32" t="s">
        <v>67</v>
      </c>
      <c r="J43" s="47">
        <v>46113</v>
      </c>
      <c r="K43" s="47">
        <v>46387</v>
      </c>
      <c r="L43" s="6"/>
      <c r="M43" s="6"/>
      <c r="N43" s="35">
        <f t="shared" si="1"/>
        <v>0</v>
      </c>
      <c r="O43" s="84"/>
      <c r="P43" s="6"/>
      <c r="Q43" s="6"/>
      <c r="R43" s="6"/>
      <c r="S43" s="35">
        <f t="shared" si="2"/>
        <v>0</v>
      </c>
      <c r="T43" s="84"/>
      <c r="U43" s="6"/>
    </row>
    <row r="44" spans="1:21" s="3" customFormat="1" ht="81" customHeight="1" x14ac:dyDescent="0.25">
      <c r="A44" s="102"/>
      <c r="B44" s="17">
        <f t="shared" si="3"/>
        <v>39</v>
      </c>
      <c r="C44" s="31" t="s">
        <v>196</v>
      </c>
      <c r="D44" s="32" t="s">
        <v>80</v>
      </c>
      <c r="E44" s="32"/>
      <c r="F44" s="32">
        <v>1</v>
      </c>
      <c r="G44" s="32">
        <f t="shared" si="0"/>
        <v>1</v>
      </c>
      <c r="H44" s="32" t="s">
        <v>199</v>
      </c>
      <c r="I44" s="32" t="s">
        <v>198</v>
      </c>
      <c r="J44" s="47">
        <v>46113</v>
      </c>
      <c r="K44" s="47">
        <v>46387</v>
      </c>
      <c r="L44" s="6"/>
      <c r="M44" s="6"/>
      <c r="N44" s="35">
        <f t="shared" si="1"/>
        <v>0</v>
      </c>
      <c r="O44" s="84"/>
      <c r="P44" s="6"/>
      <c r="Q44" s="6"/>
      <c r="R44" s="6"/>
      <c r="S44" s="35">
        <f t="shared" si="2"/>
        <v>0</v>
      </c>
      <c r="T44" s="84"/>
      <c r="U44" s="6"/>
    </row>
    <row r="45" spans="1:21" s="3" customFormat="1" ht="81" customHeight="1" x14ac:dyDescent="0.25">
      <c r="A45" s="102"/>
      <c r="B45" s="17">
        <f t="shared" si="3"/>
        <v>40</v>
      </c>
      <c r="C45" s="31" t="s">
        <v>197</v>
      </c>
      <c r="D45" s="32" t="s">
        <v>80</v>
      </c>
      <c r="E45" s="32">
        <v>1</v>
      </c>
      <c r="F45" s="32"/>
      <c r="G45" s="32">
        <f t="shared" si="0"/>
        <v>1</v>
      </c>
      <c r="H45" s="32" t="s">
        <v>98</v>
      </c>
      <c r="I45" s="32" t="s">
        <v>198</v>
      </c>
      <c r="J45" s="33"/>
      <c r="K45" s="33"/>
      <c r="L45" s="6"/>
      <c r="M45" s="6"/>
      <c r="N45" s="35"/>
      <c r="O45" s="84"/>
      <c r="P45" s="6"/>
      <c r="Q45" s="6"/>
      <c r="R45" s="6"/>
      <c r="S45" s="35"/>
      <c r="T45" s="84"/>
      <c r="U45" s="6"/>
    </row>
    <row r="46" spans="1:21" s="3" customFormat="1" ht="86.1" customHeight="1" x14ac:dyDescent="0.25">
      <c r="A46" s="102"/>
      <c r="B46" s="17">
        <f t="shared" si="3"/>
        <v>41</v>
      </c>
      <c r="C46" s="31" t="s">
        <v>149</v>
      </c>
      <c r="D46" s="32" t="s">
        <v>177</v>
      </c>
      <c r="E46" s="32"/>
      <c r="F46" s="32">
        <v>1</v>
      </c>
      <c r="G46" s="32">
        <f t="shared" si="0"/>
        <v>1</v>
      </c>
      <c r="H46" s="32" t="s">
        <v>97</v>
      </c>
      <c r="I46" s="32" t="s">
        <v>98</v>
      </c>
      <c r="J46" s="47">
        <v>46055</v>
      </c>
      <c r="K46" s="47">
        <v>46387</v>
      </c>
      <c r="L46" s="6"/>
      <c r="M46" s="6"/>
      <c r="N46" s="35">
        <f t="shared" si="1"/>
        <v>0</v>
      </c>
      <c r="O46" s="85"/>
      <c r="P46" s="6"/>
      <c r="Q46" s="6"/>
      <c r="R46" s="6"/>
      <c r="S46" s="35">
        <f t="shared" si="2"/>
        <v>0</v>
      </c>
      <c r="T46" s="85"/>
      <c r="U46" s="6"/>
    </row>
    <row r="47" spans="1:21" s="3" customFormat="1" ht="74.25" customHeight="1" x14ac:dyDescent="0.25">
      <c r="A47" s="78" t="s">
        <v>150</v>
      </c>
      <c r="B47" s="17">
        <f t="shared" si="3"/>
        <v>42</v>
      </c>
      <c r="C47" s="31" t="s">
        <v>143</v>
      </c>
      <c r="D47" s="32" t="s">
        <v>145</v>
      </c>
      <c r="E47" s="32">
        <v>2</v>
      </c>
      <c r="F47" s="32">
        <v>2</v>
      </c>
      <c r="G47" s="32">
        <f t="shared" si="0"/>
        <v>4</v>
      </c>
      <c r="H47" s="32" t="s">
        <v>3</v>
      </c>
      <c r="I47" s="32" t="s">
        <v>67</v>
      </c>
      <c r="J47" s="47">
        <v>46055</v>
      </c>
      <c r="K47" s="47">
        <v>46387</v>
      </c>
      <c r="L47" s="6"/>
      <c r="M47" s="6"/>
      <c r="N47" s="35">
        <f t="shared" si="1"/>
        <v>0</v>
      </c>
      <c r="O47" s="83">
        <f>AVERAGE(N47:N49)</f>
        <v>0</v>
      </c>
      <c r="P47" s="6"/>
      <c r="Q47" s="6"/>
      <c r="R47" s="6"/>
      <c r="S47" s="35">
        <f t="shared" si="2"/>
        <v>0</v>
      </c>
      <c r="T47" s="83">
        <f>AVERAGE(S47:S49)</f>
        <v>0</v>
      </c>
      <c r="U47" s="6"/>
    </row>
    <row r="48" spans="1:21" s="3" customFormat="1" ht="74.25" customHeight="1" x14ac:dyDescent="0.25">
      <c r="A48" s="79"/>
      <c r="B48" s="17">
        <f t="shared" si="3"/>
        <v>43</v>
      </c>
      <c r="C48" s="31" t="s">
        <v>156</v>
      </c>
      <c r="D48" s="32" t="s">
        <v>157</v>
      </c>
      <c r="E48" s="33">
        <v>1</v>
      </c>
      <c r="F48" s="33">
        <v>1</v>
      </c>
      <c r="G48" s="32">
        <f t="shared" si="0"/>
        <v>2</v>
      </c>
      <c r="H48" s="32" t="s">
        <v>6</v>
      </c>
      <c r="I48" s="33"/>
      <c r="J48" s="33"/>
      <c r="K48" s="33"/>
      <c r="L48" s="6"/>
      <c r="M48" s="6"/>
      <c r="N48" s="35">
        <f t="shared" si="1"/>
        <v>0</v>
      </c>
      <c r="O48" s="84"/>
      <c r="P48" s="6"/>
      <c r="Q48" s="6"/>
      <c r="R48" s="6"/>
      <c r="S48" s="35">
        <f t="shared" si="2"/>
        <v>0</v>
      </c>
      <c r="T48" s="84"/>
      <c r="U48" s="6"/>
    </row>
    <row r="49" spans="1:21" s="3" customFormat="1" ht="74.25" customHeight="1" x14ac:dyDescent="0.25">
      <c r="A49" s="79"/>
      <c r="B49" s="17">
        <f t="shared" si="3"/>
        <v>44</v>
      </c>
      <c r="C49" s="31" t="s">
        <v>159</v>
      </c>
      <c r="D49" s="32" t="s">
        <v>169</v>
      </c>
      <c r="E49" s="33">
        <v>1</v>
      </c>
      <c r="F49" s="33"/>
      <c r="G49" s="32">
        <f t="shared" si="0"/>
        <v>1</v>
      </c>
      <c r="H49" s="32" t="s">
        <v>3</v>
      </c>
      <c r="I49" s="33"/>
      <c r="J49" s="47">
        <v>46027</v>
      </c>
      <c r="K49" s="47">
        <v>46053</v>
      </c>
      <c r="L49" s="6"/>
      <c r="M49" s="6"/>
      <c r="N49" s="35">
        <f t="shared" si="1"/>
        <v>0</v>
      </c>
      <c r="O49" s="85"/>
      <c r="P49" s="6"/>
      <c r="Q49" s="6"/>
      <c r="R49" s="6"/>
      <c r="S49" s="35">
        <f t="shared" si="2"/>
        <v>0</v>
      </c>
      <c r="T49" s="85"/>
      <c r="U49" s="6"/>
    </row>
    <row r="50" spans="1:21" s="3" customFormat="1" ht="74.25" customHeight="1" x14ac:dyDescent="0.25">
      <c r="A50" s="80" t="s">
        <v>155</v>
      </c>
      <c r="B50" s="17">
        <f t="shared" si="3"/>
        <v>45</v>
      </c>
      <c r="C50" s="31" t="s">
        <v>160</v>
      </c>
      <c r="D50" s="32" t="s">
        <v>71</v>
      </c>
      <c r="E50" s="32">
        <v>1</v>
      </c>
      <c r="F50" s="32">
        <v>1</v>
      </c>
      <c r="G50" s="32">
        <f t="shared" si="0"/>
        <v>2</v>
      </c>
      <c r="H50" s="32" t="s">
        <v>3</v>
      </c>
      <c r="I50" s="32" t="s">
        <v>4</v>
      </c>
      <c r="J50" s="47">
        <v>46055</v>
      </c>
      <c r="K50" s="47">
        <v>46387</v>
      </c>
      <c r="L50" s="6"/>
      <c r="M50" s="6"/>
      <c r="N50" s="35">
        <f t="shared" si="1"/>
        <v>0</v>
      </c>
      <c r="O50" s="83">
        <f>AVERAGE(N50:N53)</f>
        <v>0</v>
      </c>
      <c r="P50" s="6"/>
      <c r="Q50" s="6"/>
      <c r="R50" s="6"/>
      <c r="S50" s="35">
        <f t="shared" si="2"/>
        <v>0</v>
      </c>
      <c r="T50" s="83">
        <f>AVERAGE(S50:S53)</f>
        <v>0</v>
      </c>
      <c r="U50" s="6"/>
    </row>
    <row r="51" spans="1:21" s="3" customFormat="1" ht="74.25" customHeight="1" x14ac:dyDescent="0.25">
      <c r="A51" s="81"/>
      <c r="B51" s="17">
        <f t="shared" si="3"/>
        <v>46</v>
      </c>
      <c r="C51" s="31" t="s">
        <v>158</v>
      </c>
      <c r="D51" s="32" t="s">
        <v>145</v>
      </c>
      <c r="E51" s="32">
        <v>1</v>
      </c>
      <c r="F51" s="32">
        <v>1</v>
      </c>
      <c r="G51" s="32">
        <f t="shared" si="0"/>
        <v>2</v>
      </c>
      <c r="H51" s="32" t="s">
        <v>6</v>
      </c>
      <c r="I51" s="32" t="s">
        <v>4</v>
      </c>
      <c r="J51" s="47">
        <v>46055</v>
      </c>
      <c r="K51" s="47">
        <v>46387</v>
      </c>
      <c r="L51" s="6"/>
      <c r="M51" s="6"/>
      <c r="N51" s="35">
        <f t="shared" si="1"/>
        <v>0</v>
      </c>
      <c r="O51" s="84"/>
      <c r="P51" s="6"/>
      <c r="Q51" s="6"/>
      <c r="R51" s="6"/>
      <c r="S51" s="35">
        <f t="shared" si="2"/>
        <v>0</v>
      </c>
      <c r="T51" s="84"/>
      <c r="U51" s="6"/>
    </row>
    <row r="52" spans="1:21" s="3" customFormat="1" ht="74.25" customHeight="1" x14ac:dyDescent="0.25">
      <c r="A52" s="81"/>
      <c r="B52" s="17">
        <f t="shared" si="3"/>
        <v>47</v>
      </c>
      <c r="C52" s="31" t="s">
        <v>144</v>
      </c>
      <c r="D52" s="32" t="s">
        <v>146</v>
      </c>
      <c r="E52" s="32"/>
      <c r="F52" s="32">
        <v>1</v>
      </c>
      <c r="G52" s="32">
        <f t="shared" si="0"/>
        <v>1</v>
      </c>
      <c r="H52" s="32" t="s">
        <v>3</v>
      </c>
      <c r="I52" s="32" t="s">
        <v>4</v>
      </c>
      <c r="J52" s="47">
        <v>46174</v>
      </c>
      <c r="K52" s="47">
        <v>46387</v>
      </c>
      <c r="L52" s="6"/>
      <c r="M52" s="6"/>
      <c r="N52" s="35">
        <f t="shared" si="1"/>
        <v>0</v>
      </c>
      <c r="O52" s="84"/>
      <c r="P52" s="6"/>
      <c r="Q52" s="6"/>
      <c r="R52" s="6"/>
      <c r="S52" s="35">
        <f t="shared" si="2"/>
        <v>0</v>
      </c>
      <c r="T52" s="84"/>
      <c r="U52" s="6"/>
    </row>
    <row r="53" spans="1:21" s="3" customFormat="1" ht="107.25" customHeight="1" x14ac:dyDescent="0.25">
      <c r="A53" s="82"/>
      <c r="B53" s="17">
        <f t="shared" si="3"/>
        <v>48</v>
      </c>
      <c r="C53" s="31" t="s">
        <v>60</v>
      </c>
      <c r="D53" s="32" t="s">
        <v>58</v>
      </c>
      <c r="E53" s="32">
        <v>1</v>
      </c>
      <c r="F53" s="32">
        <v>1</v>
      </c>
      <c r="G53" s="32">
        <f t="shared" si="0"/>
        <v>2</v>
      </c>
      <c r="H53" s="32" t="s">
        <v>154</v>
      </c>
      <c r="I53" s="32" t="s">
        <v>4</v>
      </c>
      <c r="J53" s="47">
        <v>46055</v>
      </c>
      <c r="K53" s="47">
        <v>46387</v>
      </c>
      <c r="L53" s="6"/>
      <c r="M53" s="6"/>
      <c r="N53" s="35">
        <f t="shared" si="1"/>
        <v>0</v>
      </c>
      <c r="O53" s="85"/>
      <c r="P53" s="6"/>
      <c r="Q53" s="6"/>
      <c r="R53" s="6"/>
      <c r="S53" s="35">
        <f t="shared" si="2"/>
        <v>0</v>
      </c>
      <c r="T53" s="85"/>
      <c r="U53" s="6"/>
    </row>
    <row r="54" spans="1:21" ht="63" customHeight="1" x14ac:dyDescent="0.25">
      <c r="A54" s="86" t="s">
        <v>10</v>
      </c>
      <c r="B54" s="17">
        <f t="shared" si="3"/>
        <v>49</v>
      </c>
      <c r="C54" s="31" t="s">
        <v>91</v>
      </c>
      <c r="D54" s="32" t="s">
        <v>194</v>
      </c>
      <c r="E54" s="32">
        <v>1</v>
      </c>
      <c r="F54" s="32">
        <v>1</v>
      </c>
      <c r="G54" s="32">
        <f t="shared" si="0"/>
        <v>2</v>
      </c>
      <c r="H54" s="32" t="s">
        <v>193</v>
      </c>
      <c r="I54" s="32" t="s">
        <v>115</v>
      </c>
      <c r="J54" s="47">
        <v>46055</v>
      </c>
      <c r="K54" s="47">
        <v>46387</v>
      </c>
      <c r="L54" s="7"/>
      <c r="M54" s="7"/>
      <c r="N54" s="35">
        <f t="shared" si="1"/>
        <v>0</v>
      </c>
      <c r="O54" s="95">
        <f>AVERAGE(N54:N59)</f>
        <v>0</v>
      </c>
      <c r="P54" s="7"/>
      <c r="Q54" s="7"/>
      <c r="R54" s="7"/>
      <c r="S54" s="35">
        <f t="shared" si="2"/>
        <v>0</v>
      </c>
      <c r="T54" s="95">
        <f>AVERAGE(S54:S59)</f>
        <v>0</v>
      </c>
      <c r="U54" s="7"/>
    </row>
    <row r="55" spans="1:21" ht="63" customHeight="1" x14ac:dyDescent="0.25">
      <c r="A55" s="86"/>
      <c r="B55" s="17">
        <f t="shared" si="3"/>
        <v>50</v>
      </c>
      <c r="C55" s="31" t="s">
        <v>148</v>
      </c>
      <c r="D55" s="32" t="s">
        <v>19</v>
      </c>
      <c r="E55" s="32">
        <v>1</v>
      </c>
      <c r="F55" s="32">
        <v>1</v>
      </c>
      <c r="G55" s="32">
        <f t="shared" si="0"/>
        <v>2</v>
      </c>
      <c r="H55" s="32" t="s">
        <v>187</v>
      </c>
      <c r="I55" s="32" t="s">
        <v>65</v>
      </c>
      <c r="J55" s="47">
        <v>46055</v>
      </c>
      <c r="K55" s="47">
        <v>46387</v>
      </c>
      <c r="L55" s="7"/>
      <c r="M55" s="7"/>
      <c r="N55" s="35">
        <f t="shared" si="1"/>
        <v>0</v>
      </c>
      <c r="O55" s="96"/>
      <c r="P55" s="7"/>
      <c r="Q55" s="7"/>
      <c r="R55" s="7"/>
      <c r="S55" s="35">
        <f t="shared" si="2"/>
        <v>0</v>
      </c>
      <c r="T55" s="96"/>
      <c r="U55" s="7"/>
    </row>
    <row r="56" spans="1:21" ht="63" customHeight="1" x14ac:dyDescent="0.25">
      <c r="A56" s="86"/>
      <c r="B56" s="17">
        <f t="shared" si="3"/>
        <v>51</v>
      </c>
      <c r="C56" s="31" t="s">
        <v>16</v>
      </c>
      <c r="D56" s="32" t="s">
        <v>20</v>
      </c>
      <c r="E56" s="32">
        <v>1</v>
      </c>
      <c r="F56" s="32">
        <v>1</v>
      </c>
      <c r="G56" s="32">
        <f t="shared" si="0"/>
        <v>2</v>
      </c>
      <c r="H56" s="32" t="s">
        <v>4</v>
      </c>
      <c r="I56" s="32" t="s">
        <v>66</v>
      </c>
      <c r="J56" s="47">
        <v>46054</v>
      </c>
      <c r="K56" s="47">
        <v>46387</v>
      </c>
      <c r="L56" s="7"/>
      <c r="M56" s="7"/>
      <c r="N56" s="35">
        <f t="shared" si="1"/>
        <v>0</v>
      </c>
      <c r="O56" s="96"/>
      <c r="P56" s="7"/>
      <c r="Q56" s="7"/>
      <c r="R56" s="7"/>
      <c r="S56" s="35">
        <f t="shared" si="2"/>
        <v>0</v>
      </c>
      <c r="T56" s="96"/>
      <c r="U56" s="7"/>
    </row>
    <row r="57" spans="1:21" ht="63" customHeight="1" x14ac:dyDescent="0.25">
      <c r="A57" s="86"/>
      <c r="B57" s="17">
        <f t="shared" si="3"/>
        <v>52</v>
      </c>
      <c r="C57" s="31" t="s">
        <v>5</v>
      </c>
      <c r="D57" s="32" t="s">
        <v>195</v>
      </c>
      <c r="E57" s="32">
        <v>1</v>
      </c>
      <c r="F57" s="32">
        <v>1</v>
      </c>
      <c r="G57" s="32">
        <f t="shared" si="0"/>
        <v>2</v>
      </c>
      <c r="H57" s="32" t="s">
        <v>66</v>
      </c>
      <c r="I57" s="32" t="s">
        <v>65</v>
      </c>
      <c r="J57" s="47">
        <v>46222</v>
      </c>
      <c r="K57" s="47">
        <v>46406</v>
      </c>
      <c r="L57" s="7"/>
      <c r="M57" s="7"/>
      <c r="N57" s="35">
        <f t="shared" si="1"/>
        <v>0</v>
      </c>
      <c r="O57" s="96"/>
      <c r="P57" s="7"/>
      <c r="Q57" s="7"/>
      <c r="R57" s="7"/>
      <c r="S57" s="35">
        <f t="shared" si="2"/>
        <v>0</v>
      </c>
      <c r="T57" s="96"/>
      <c r="U57" s="7"/>
    </row>
    <row r="58" spans="1:21" ht="63" customHeight="1" x14ac:dyDescent="0.25">
      <c r="A58" s="86"/>
      <c r="B58" s="17">
        <f t="shared" si="3"/>
        <v>53</v>
      </c>
      <c r="C58" s="31" t="s">
        <v>116</v>
      </c>
      <c r="D58" s="32" t="s">
        <v>147</v>
      </c>
      <c r="E58" s="32">
        <v>1</v>
      </c>
      <c r="F58" s="32">
        <v>2</v>
      </c>
      <c r="G58" s="32">
        <f t="shared" si="0"/>
        <v>3</v>
      </c>
      <c r="H58" s="32" t="s">
        <v>3</v>
      </c>
      <c r="I58" s="32" t="s">
        <v>162</v>
      </c>
      <c r="J58" s="47">
        <v>46054</v>
      </c>
      <c r="K58" s="47">
        <v>46387</v>
      </c>
      <c r="L58" s="7"/>
      <c r="M58" s="7"/>
      <c r="N58" s="35">
        <f t="shared" si="1"/>
        <v>0</v>
      </c>
      <c r="O58" s="96"/>
      <c r="P58" s="7"/>
      <c r="Q58" s="7"/>
      <c r="R58" s="7"/>
      <c r="S58" s="35">
        <f t="shared" si="2"/>
        <v>0</v>
      </c>
      <c r="T58" s="96"/>
      <c r="U58" s="7"/>
    </row>
    <row r="59" spans="1:21" ht="63" customHeight="1" x14ac:dyDescent="0.25">
      <c r="A59" s="86"/>
      <c r="B59" s="17">
        <f t="shared" si="3"/>
        <v>54</v>
      </c>
      <c r="C59" s="31" t="s">
        <v>31</v>
      </c>
      <c r="D59" s="32" t="s">
        <v>32</v>
      </c>
      <c r="E59" s="32">
        <v>0</v>
      </c>
      <c r="F59" s="32">
        <v>1</v>
      </c>
      <c r="G59" s="32">
        <f t="shared" si="0"/>
        <v>1</v>
      </c>
      <c r="H59" s="32" t="s">
        <v>4</v>
      </c>
      <c r="I59" s="32" t="s">
        <v>3</v>
      </c>
      <c r="J59" s="47">
        <v>46204</v>
      </c>
      <c r="K59" s="47">
        <v>46387</v>
      </c>
      <c r="L59" s="7"/>
      <c r="M59" s="7"/>
      <c r="N59" s="35">
        <f t="shared" si="1"/>
        <v>0</v>
      </c>
      <c r="O59" s="96"/>
      <c r="P59" s="7"/>
      <c r="Q59" s="7"/>
      <c r="R59" s="7"/>
      <c r="S59" s="35">
        <f t="shared" si="2"/>
        <v>0</v>
      </c>
      <c r="T59" s="96"/>
      <c r="U59" s="7"/>
    </row>
    <row r="60" spans="1:21" ht="32.25" customHeight="1" x14ac:dyDescent="0.25">
      <c r="A60" s="9"/>
      <c r="B60" s="10"/>
      <c r="C60" s="11"/>
      <c r="D60" s="48"/>
      <c r="E60" s="48"/>
      <c r="F60" s="48"/>
      <c r="G60" s="48"/>
      <c r="H60" s="48"/>
      <c r="I60" s="49"/>
      <c r="J60" s="15"/>
      <c r="K60" s="15"/>
      <c r="O60" s="41" t="e">
        <f ca="1">SUM(O6:O59)</f>
        <v>#DIV/0!</v>
      </c>
      <c r="T60" s="41">
        <f>SUM(T6:T59)</f>
        <v>0</v>
      </c>
    </row>
    <row r="61" spans="1:21" x14ac:dyDescent="0.25">
      <c r="D61" s="3"/>
      <c r="E61" s="3"/>
      <c r="F61" s="3"/>
      <c r="G61" s="3"/>
      <c r="H61" s="3"/>
      <c r="I61" s="3"/>
      <c r="J61" s="15"/>
      <c r="K61" s="15"/>
    </row>
    <row r="62" spans="1:21" x14ac:dyDescent="0.25">
      <c r="D62" s="3"/>
      <c r="E62" s="3"/>
      <c r="F62" s="3"/>
      <c r="G62" s="3"/>
      <c r="H62" s="3"/>
      <c r="I62" s="3"/>
      <c r="J62" s="15"/>
      <c r="K62" s="15"/>
    </row>
    <row r="63" spans="1:21" x14ac:dyDescent="0.25">
      <c r="D63" s="3"/>
      <c r="E63" s="3"/>
      <c r="F63" s="3"/>
      <c r="G63" s="3"/>
      <c r="H63" s="3"/>
      <c r="I63" s="3"/>
      <c r="J63" s="15"/>
      <c r="K63" s="15"/>
    </row>
    <row r="64" spans="1:21" x14ac:dyDescent="0.25">
      <c r="D64" s="3"/>
      <c r="E64" s="3"/>
      <c r="F64" s="3"/>
      <c r="G64" s="3"/>
      <c r="H64" s="3"/>
      <c r="I64" s="3"/>
      <c r="J64" s="15"/>
      <c r="K64" s="15"/>
    </row>
  </sheetData>
  <mergeCells count="28">
    <mergeCell ref="A1:I1"/>
    <mergeCell ref="A3:K4"/>
    <mergeCell ref="A6:A13"/>
    <mergeCell ref="A14:A20"/>
    <mergeCell ref="A34:A46"/>
    <mergeCell ref="A54:A59"/>
    <mergeCell ref="L4:M4"/>
    <mergeCell ref="N4:P4"/>
    <mergeCell ref="Q4:R4"/>
    <mergeCell ref="S4:U4"/>
    <mergeCell ref="O54:O59"/>
    <mergeCell ref="T54:T59"/>
    <mergeCell ref="L3:U3"/>
    <mergeCell ref="A21:A33"/>
    <mergeCell ref="A47:A49"/>
    <mergeCell ref="A50:A53"/>
    <mergeCell ref="O6:O13"/>
    <mergeCell ref="O14:O20"/>
    <mergeCell ref="O21:O33"/>
    <mergeCell ref="O34:O46"/>
    <mergeCell ref="O47:O49"/>
    <mergeCell ref="O50:O53"/>
    <mergeCell ref="T6:T13"/>
    <mergeCell ref="T14:T20"/>
    <mergeCell ref="T21:T33"/>
    <mergeCell ref="T34:T46"/>
    <mergeCell ref="T47:T49"/>
    <mergeCell ref="T50:T5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17"/>
  <sheetViews>
    <sheetView showGridLines="0" workbookViewId="0">
      <selection activeCell="C18" sqref="C18"/>
    </sheetView>
  </sheetViews>
  <sheetFormatPr baseColWidth="10" defaultRowHeight="15" x14ac:dyDescent="0.25"/>
  <cols>
    <col min="2" max="2" width="52.7109375" customWidth="1"/>
    <col min="3" max="3" width="13.28515625" customWidth="1"/>
    <col min="4" max="4" width="14.5703125" customWidth="1"/>
  </cols>
  <sheetData>
    <row r="3" spans="2:9" ht="30" x14ac:dyDescent="0.25">
      <c r="B3" s="40" t="s">
        <v>17</v>
      </c>
      <c r="C3" s="43" t="s">
        <v>165</v>
      </c>
      <c r="D3" s="44" t="s">
        <v>166</v>
      </c>
      <c r="E3" s="36"/>
      <c r="F3" s="36"/>
      <c r="G3" s="36"/>
      <c r="H3" s="36"/>
      <c r="I3" s="36"/>
    </row>
    <row r="4" spans="2:9" x14ac:dyDescent="0.25">
      <c r="B4" s="37" t="s">
        <v>8</v>
      </c>
      <c r="C4" s="42">
        <f>+AVERAGE('Estrategia PTEP'!N6:N13)</f>
        <v>0</v>
      </c>
      <c r="D4" s="42">
        <f>AVERAGE('Estrategia PTEP'!S6:S13)</f>
        <v>0</v>
      </c>
      <c r="E4" s="36"/>
      <c r="F4" s="36"/>
      <c r="G4" s="36"/>
      <c r="H4" s="36"/>
      <c r="I4" s="36"/>
    </row>
    <row r="5" spans="2:9" x14ac:dyDescent="0.25">
      <c r="B5" s="37" t="s">
        <v>9</v>
      </c>
      <c r="C5" s="42">
        <f>+AVERAGE('Estrategia PTEP'!N14:N20)</f>
        <v>0</v>
      </c>
      <c r="D5" s="42">
        <f>+AVERAGE('Estrategia PTEP'!S14:S20)</f>
        <v>0</v>
      </c>
      <c r="E5" s="36"/>
      <c r="F5" s="36"/>
      <c r="G5" s="36"/>
      <c r="H5" s="36"/>
      <c r="I5" s="36"/>
    </row>
    <row r="6" spans="2:9" x14ac:dyDescent="0.25">
      <c r="B6" s="37" t="s">
        <v>15</v>
      </c>
      <c r="C6" s="42">
        <f>+AVERAGE('Estrategia PTEP'!N21:N33)</f>
        <v>0</v>
      </c>
      <c r="D6" s="42">
        <f>+AVERAGE('Estrategia PTEP'!S21:S33)</f>
        <v>0</v>
      </c>
      <c r="E6" s="36"/>
      <c r="F6" s="36"/>
      <c r="G6" s="36"/>
      <c r="H6" s="36"/>
      <c r="I6" s="36"/>
    </row>
    <row r="7" spans="2:9" ht="30" x14ac:dyDescent="0.25">
      <c r="B7" s="38" t="s">
        <v>56</v>
      </c>
      <c r="C7" s="42">
        <f>+AVERAGE('Estrategia PTEP'!N34:N46)</f>
        <v>0</v>
      </c>
      <c r="D7" s="42">
        <f>AVERAGE('Estrategia PTEP'!S34:S46)</f>
        <v>0</v>
      </c>
      <c r="E7" s="36"/>
      <c r="F7" s="36"/>
      <c r="G7" s="36"/>
      <c r="H7" s="36"/>
      <c r="I7" s="36"/>
    </row>
    <row r="8" spans="2:9" x14ac:dyDescent="0.25">
      <c r="B8" s="37" t="s">
        <v>150</v>
      </c>
      <c r="C8" s="42">
        <f>AVERAGE('Estrategia PTEP'!N47:N49)</f>
        <v>0</v>
      </c>
      <c r="D8" s="42">
        <f>AVERAGE('Estrategia PTEP'!S47:S49)</f>
        <v>0</v>
      </c>
      <c r="E8" s="36"/>
      <c r="F8" s="36"/>
      <c r="G8" s="36"/>
      <c r="H8" s="36"/>
      <c r="I8" s="36"/>
    </row>
    <row r="9" spans="2:9" x14ac:dyDescent="0.25">
      <c r="B9" s="37" t="s">
        <v>155</v>
      </c>
      <c r="C9" s="42">
        <f>+AVERAGE('Estrategia PTEP'!N50:N53)</f>
        <v>0</v>
      </c>
      <c r="D9" s="42">
        <f>AVERAGE('Estrategia PTEP'!S50:S53)</f>
        <v>0</v>
      </c>
      <c r="E9" s="36"/>
      <c r="F9" s="36"/>
      <c r="G9" s="36"/>
      <c r="H9" s="36"/>
      <c r="I9" s="36"/>
    </row>
    <row r="10" spans="2:9" x14ac:dyDescent="0.25">
      <c r="B10" s="37" t="s">
        <v>10</v>
      </c>
      <c r="C10" s="42">
        <f>+AVERAGE('Estrategia PTEP'!N54:N59)</f>
        <v>0</v>
      </c>
      <c r="D10" s="42">
        <f>AVERAGE('Estrategia PTEP'!S54:S59)</f>
        <v>0</v>
      </c>
      <c r="E10" s="36"/>
      <c r="F10" s="36"/>
      <c r="G10" s="36"/>
      <c r="H10" s="36"/>
      <c r="I10" s="36"/>
    </row>
    <row r="11" spans="2:9" x14ac:dyDescent="0.25">
      <c r="B11" s="39" t="s">
        <v>167</v>
      </c>
      <c r="C11" s="45">
        <f>SUM(C4:C10)</f>
        <v>0</v>
      </c>
      <c r="D11" s="45">
        <f>SUM(D4:D10)</f>
        <v>0</v>
      </c>
      <c r="E11" s="36"/>
      <c r="F11" s="36"/>
      <c r="G11" s="36"/>
      <c r="H11" s="36"/>
      <c r="I11" s="36"/>
    </row>
    <row r="12" spans="2:9" x14ac:dyDescent="0.25">
      <c r="B12" s="36"/>
      <c r="C12" s="36"/>
      <c r="D12" s="36"/>
      <c r="E12" s="36"/>
      <c r="F12" s="36"/>
      <c r="G12" s="36"/>
      <c r="H12" s="36"/>
      <c r="I12" s="36"/>
    </row>
    <row r="13" spans="2:9" x14ac:dyDescent="0.25">
      <c r="B13" s="36"/>
      <c r="C13" s="36"/>
      <c r="D13" s="36"/>
      <c r="E13" s="36"/>
      <c r="F13" s="36"/>
      <c r="G13" s="36"/>
      <c r="H13" s="36"/>
      <c r="I13" s="36"/>
    </row>
    <row r="14" spans="2:9" x14ac:dyDescent="0.25">
      <c r="B14" s="36"/>
      <c r="C14" s="36"/>
      <c r="D14" s="36"/>
      <c r="E14" s="36"/>
      <c r="F14" s="36"/>
      <c r="G14" s="36"/>
      <c r="H14" s="36"/>
      <c r="I14" s="36"/>
    </row>
    <row r="15" spans="2:9" x14ac:dyDescent="0.25">
      <c r="B15" s="36"/>
      <c r="C15" s="36"/>
      <c r="D15" s="36"/>
      <c r="E15" s="36"/>
      <c r="F15" s="36"/>
      <c r="G15" s="36"/>
      <c r="H15" s="36"/>
      <c r="I15" s="36"/>
    </row>
    <row r="16" spans="2:9" x14ac:dyDescent="0.25">
      <c r="B16" s="36"/>
      <c r="C16" s="36"/>
      <c r="D16" s="36"/>
      <c r="E16" s="36"/>
      <c r="F16" s="36"/>
      <c r="G16" s="36"/>
      <c r="H16" s="36"/>
      <c r="I16" s="36"/>
    </row>
    <row r="17" spans="2:9" x14ac:dyDescent="0.25">
      <c r="B17" s="36"/>
      <c r="C17" s="36"/>
      <c r="D17" s="36"/>
      <c r="E17" s="36"/>
      <c r="F17" s="36"/>
      <c r="G17" s="36"/>
      <c r="H17" s="36"/>
      <c r="I17" s="3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Componente Transversal</vt:lpstr>
      <vt:lpstr>Estrategia PTEP</vt:lpstr>
      <vt:lpstr>Resultados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David Solano Rojas</dc:creator>
  <cp:lastModifiedBy>Luisa Fernanda Santiago Delvasto</cp:lastModifiedBy>
  <dcterms:created xsi:type="dcterms:W3CDTF">2024-11-25T14:56:27Z</dcterms:created>
  <dcterms:modified xsi:type="dcterms:W3CDTF">2026-01-30T19:59:06Z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2025-12-29T13:30:48Z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1bae6726-25cf-4856-879f-ce477f121e59</vt:lpwstr>
  </property>
  <property fmtid="{D5CDD505-2E9C-101B-9397-08002B2CF9AE}" pid="7" name="MSIP_Label_defa4170-0d19-0005-0004-bc88714345d2_ActionId">
    <vt:lpwstr>1fd60548-0b6d-443e-a715-c0d8e447252d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